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240" yWindow="132" windowWidth="11340" windowHeight="6288"/>
  </bookViews>
  <sheets>
    <sheet name="CD Ratio" sheetId="1" r:id="rId1"/>
  </sheets>
  <definedNames>
    <definedName name="_xlnm.Print_Area" localSheetId="0">'CD Ratio'!$A$1:$N$52</definedName>
  </definedNames>
  <calcPr calcId="162913"/>
</workbook>
</file>

<file path=xl/calcChain.xml><?xml version="1.0" encoding="utf-8"?>
<calcChain xmlns="http://schemas.openxmlformats.org/spreadsheetml/2006/main">
  <c r="D11" i="1" l="1"/>
  <c r="F32" i="1" l="1"/>
  <c r="I32" i="1"/>
  <c r="L32" i="1"/>
  <c r="C32" i="1"/>
  <c r="F44" i="1" l="1"/>
  <c r="N36" i="1" l="1"/>
  <c r="N37" i="1"/>
  <c r="K36" i="1"/>
  <c r="K37" i="1"/>
  <c r="H34" i="1"/>
  <c r="K34" i="1"/>
  <c r="E36" i="1" l="1"/>
  <c r="E37" i="1"/>
  <c r="H35" i="1" l="1"/>
  <c r="M38" i="1" l="1"/>
  <c r="L38" i="1"/>
  <c r="J38" i="1"/>
  <c r="I38" i="1"/>
  <c r="G38" i="1"/>
  <c r="F38" i="1"/>
  <c r="D38" i="1"/>
  <c r="M32" i="1"/>
  <c r="J32" i="1"/>
  <c r="G32" i="1"/>
  <c r="D32" i="1"/>
  <c r="C38" i="1"/>
  <c r="K32" i="1" l="1"/>
  <c r="H32" i="1"/>
  <c r="N32" i="1"/>
  <c r="E32" i="1"/>
  <c r="N8" i="1"/>
  <c r="N9" i="1"/>
  <c r="N10" i="1"/>
  <c r="N11" i="1"/>
  <c r="N12" i="1"/>
  <c r="N13" i="1"/>
  <c r="N14" i="1"/>
  <c r="N15" i="1"/>
  <c r="N16" i="1"/>
  <c r="N17" i="1"/>
  <c r="N18" i="1"/>
  <c r="N19" i="1"/>
  <c r="L20" i="1"/>
  <c r="L46" i="1" s="1"/>
  <c r="M20" i="1"/>
  <c r="M46" i="1" s="1"/>
  <c r="N22" i="1"/>
  <c r="N23" i="1"/>
  <c r="N35" i="1"/>
  <c r="N24" i="1"/>
  <c r="N25" i="1"/>
  <c r="N26" i="1"/>
  <c r="N27" i="1"/>
  <c r="N28" i="1"/>
  <c r="N29" i="1"/>
  <c r="N30" i="1"/>
  <c r="N31" i="1"/>
  <c r="N34" i="1"/>
  <c r="N38" i="1"/>
  <c r="N40" i="1"/>
  <c r="L41" i="1"/>
  <c r="M41" i="1"/>
  <c r="M47" i="1" s="1"/>
  <c r="N43" i="1"/>
  <c r="L44" i="1"/>
  <c r="M44" i="1"/>
  <c r="H8" i="1"/>
  <c r="H9" i="1"/>
  <c r="H10" i="1"/>
  <c r="H11" i="1"/>
  <c r="H12" i="1"/>
  <c r="H13" i="1"/>
  <c r="H14" i="1"/>
  <c r="H15" i="1"/>
  <c r="H16" i="1"/>
  <c r="H17" i="1"/>
  <c r="H18" i="1"/>
  <c r="H19" i="1"/>
  <c r="F20" i="1"/>
  <c r="F46" i="1" s="1"/>
  <c r="G20" i="1"/>
  <c r="G46" i="1" s="1"/>
  <c r="H22" i="1"/>
  <c r="H24" i="1"/>
  <c r="H25" i="1"/>
  <c r="H26" i="1"/>
  <c r="H27" i="1"/>
  <c r="H29" i="1"/>
  <c r="H30" i="1"/>
  <c r="H40" i="1"/>
  <c r="F41" i="1"/>
  <c r="F47" i="1" s="1"/>
  <c r="G41" i="1"/>
  <c r="H43" i="1"/>
  <c r="G44" i="1"/>
  <c r="C20" i="1"/>
  <c r="C46" i="1" s="1"/>
  <c r="D20" i="1"/>
  <c r="D46" i="1" s="1"/>
  <c r="C41" i="1"/>
  <c r="C47" i="1" s="1"/>
  <c r="D41" i="1"/>
  <c r="D47" i="1" s="1"/>
  <c r="C44" i="1"/>
  <c r="D44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35" i="1"/>
  <c r="E24" i="1"/>
  <c r="E25" i="1"/>
  <c r="E26" i="1"/>
  <c r="E27" i="1"/>
  <c r="E28" i="1"/>
  <c r="E29" i="1"/>
  <c r="E30" i="1"/>
  <c r="E31" i="1"/>
  <c r="E34" i="1"/>
  <c r="E40" i="1"/>
  <c r="E43" i="1"/>
  <c r="K8" i="1"/>
  <c r="K9" i="1"/>
  <c r="K10" i="1"/>
  <c r="K11" i="1"/>
  <c r="K12" i="1"/>
  <c r="K14" i="1"/>
  <c r="K15" i="1"/>
  <c r="K16" i="1"/>
  <c r="K17" i="1"/>
  <c r="K18" i="1"/>
  <c r="K19" i="1"/>
  <c r="I20" i="1"/>
  <c r="I46" i="1" s="1"/>
  <c r="J20" i="1"/>
  <c r="J46" i="1" s="1"/>
  <c r="H44" i="1" l="1"/>
  <c r="N44" i="1"/>
  <c r="M48" i="1"/>
  <c r="M50" i="1" s="1"/>
  <c r="N41" i="1"/>
  <c r="N20" i="1"/>
  <c r="E20" i="1"/>
  <c r="L47" i="1"/>
  <c r="N47" i="1" s="1"/>
  <c r="F48" i="1"/>
  <c r="F50" i="1" s="1"/>
  <c r="H38" i="1"/>
  <c r="H41" i="1"/>
  <c r="H20" i="1"/>
  <c r="E44" i="1"/>
  <c r="E47" i="1"/>
  <c r="E41" i="1"/>
  <c r="D48" i="1"/>
  <c r="D50" i="1" s="1"/>
  <c r="E38" i="1"/>
  <c r="C48" i="1"/>
  <c r="C50" i="1" s="1"/>
  <c r="G47" i="1"/>
  <c r="H47" i="1" s="1"/>
  <c r="N46" i="1"/>
  <c r="K31" i="1"/>
  <c r="L48" i="1" l="1"/>
  <c r="L50" i="1" s="1"/>
  <c r="N50" i="1" s="1"/>
  <c r="E48" i="1"/>
  <c r="E46" i="1"/>
  <c r="E50" i="1"/>
  <c r="H46" i="1"/>
  <c r="G48" i="1"/>
  <c r="G50" i="1" s="1"/>
  <c r="J41" i="1"/>
  <c r="J47" i="1" s="1"/>
  <c r="I41" i="1"/>
  <c r="I47" i="1" s="1"/>
  <c r="K43" i="1"/>
  <c r="K40" i="1"/>
  <c r="K30" i="1"/>
  <c r="K29" i="1"/>
  <c r="K27" i="1"/>
  <c r="K26" i="1"/>
  <c r="K25" i="1"/>
  <c r="K24" i="1"/>
  <c r="K35" i="1"/>
  <c r="K23" i="1"/>
  <c r="K22" i="1"/>
  <c r="J44" i="1"/>
  <c r="I44" i="1"/>
  <c r="N48" i="1" l="1"/>
  <c r="H50" i="1"/>
  <c r="H48" i="1"/>
  <c r="K38" i="1"/>
  <c r="K47" i="1"/>
  <c r="K44" i="1"/>
  <c r="K41" i="1"/>
  <c r="I48" i="1" l="1"/>
  <c r="I50" i="1" s="1"/>
  <c r="K20" i="1"/>
  <c r="J48" i="1"/>
  <c r="J50" i="1" s="1"/>
  <c r="K50" i="1" l="1"/>
  <c r="K48" i="1"/>
  <c r="K46" i="1"/>
</calcChain>
</file>

<file path=xl/sharedStrings.xml><?xml version="1.0" encoding="utf-8"?>
<sst xmlns="http://schemas.openxmlformats.org/spreadsheetml/2006/main" count="72" uniqueCount="60">
  <si>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</si>
  <si>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</si>
  <si>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</si>
  <si>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</si>
  <si>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</si>
  <si>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</si>
  <si>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</si>
  <si>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</si>
  <si>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</si>
  <si>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</si>
  <si>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</si>
  <si>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</si>
  <si>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</si>
  <si>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</si>
  <si>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</si>
  <si>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(Amount ` in lacs)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</si>
  <si>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</si>
  <si>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</si>
  <si>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</si>
  <si>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</si>
  <si>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</si>
  <si>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</si>
  <si>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</si>
  <si>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</si>
  <si>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</si>
  <si>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</si>
  <si>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</si>
  <si>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</si>
  <si>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</si>
  <si>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</si>
  <si>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</si>
  <si>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</si>
  <si>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</si>
  <si>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</si>
  <si>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</si>
  <si>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</si>
  <si>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</si>
  <si>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</si>
  <si>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</si>
  <si>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</si>
  <si>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</si>
  <si>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</si>
  <si>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</si>
  <si>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</si>
  <si>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</si>
  <si>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</si>
  <si>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</si>
  <si>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</si>
  <si>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</si>
  <si>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</si>
  <si>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</si>
  <si>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</si>
  <si>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</si>
  <si>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</si>
  <si>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</si>
  <si>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</si>
  <si>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</si>
  <si>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</si>
  <si>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BANKWISE/ AREA WISE CD RATIO AS AT DECEMBER 2020</t>
  </si>
  <si>
    <t>Annexure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</si>
</sst>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/>
    <xf numFmtId="0" fontId="7" fillId="0" borderId="4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43" xfId="0" applyFont="1" applyBorder="1"/>
    <xf numFmtId="0" fontId="4" fillId="0" borderId="28" xfId="0" applyFont="1" applyFill="1" applyBorder="1" applyAlignment="1">
      <alignment horizontal="center" vertical="center"/>
    </xf>
    <xf numFmtId="0" fontId="9" fillId="0" borderId="1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0" fontId="10" fillId="0" borderId="32" xfId="0" applyNumberFormat="1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0" fontId="10" fillId="0" borderId="1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16" xfId="0" applyFont="1" applyFill="1" applyBorder="1"/>
    <xf numFmtId="1" fontId="10" fillId="0" borderId="5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0" fontId="10" fillId="0" borderId="4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10" fontId="10" fillId="0" borderId="33" xfId="0" applyNumberFormat="1" applyFont="1" applyFill="1" applyBorder="1" applyAlignment="1">
      <alignment horizont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horizontal="center" vertical="center"/>
    </xf>
    <xf numFmtId="10" fontId="5" fillId="0" borderId="3" xfId="1" applyNumberFormat="1" applyFont="1" applyFill="1" applyBorder="1" applyAlignment="1">
      <alignment horizontal="center" vertical="center"/>
    </xf>
    <xf numFmtId="10" fontId="5" fillId="0" borderId="3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36" xfId="0" applyFont="1" applyFill="1" applyBorder="1" applyAlignment="1">
      <alignment horizontal="center"/>
    </xf>
    <xf numFmtId="10" fontId="10" fillId="0" borderId="43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0" fontId="10" fillId="0" borderId="38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10" fontId="10" fillId="0" borderId="4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" fillId="0" borderId="25" xfId="0" applyFont="1" applyFill="1" applyBorder="1" applyAlignment="1">
      <alignment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10" fontId="10" fillId="0" borderId="30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3"/>
  <sheetViews>
    <sheetView tabSelected="1" view="pageBreakPreview" zoomScale="84" zoomScaleSheetLayoutView="84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G41" sqref="G41"/>
    </sheetView>
  </sheetViews>
  <sheetFormatPr defaultColWidth="9.109375" defaultRowHeight="15" x14ac:dyDescent="0.25"/>
  <cols>
    <col min="1" max="1" width="6.109375" style="65" customWidth="1"/>
    <col min="2" max="2" width="42" style="66" customWidth="1"/>
    <col min="3" max="3" width="17.33203125" style="65" customWidth="1"/>
    <col min="4" max="4" width="16.33203125" style="65" customWidth="1"/>
    <col min="5" max="6" width="15.44140625" style="65" customWidth="1"/>
    <col min="7" max="7" width="14.44140625" style="65" customWidth="1"/>
    <col min="8" max="8" width="14.88671875" style="65" customWidth="1"/>
    <col min="9" max="9" width="15.44140625" style="67" customWidth="1"/>
    <col min="10" max="10" width="14.33203125" style="65" customWidth="1"/>
    <col min="11" max="11" width="13.88671875" style="65" customWidth="1"/>
    <col min="12" max="12" width="16.6640625" style="7" customWidth="1"/>
    <col min="13" max="13" width="16.109375" style="7" customWidth="1"/>
    <col min="14" max="14" width="15.33203125" style="7" customWidth="1"/>
    <col min="15" max="16" width="9.109375" style="7" customWidth="1"/>
    <col min="17" max="17" width="9.109375" style="7"/>
    <col min="18" max="20" width="9.109375" style="7" customWidth="1"/>
    <col min="21" max="16384" width="9.109375" style="7"/>
  </cols>
  <sheetData>
    <row r="2" spans="1:14" ht="26.25" customHeight="1" thickBot="1" x14ac:dyDescent="0.3">
      <c r="A2" s="5"/>
      <c r="B2" s="6"/>
      <c r="C2" s="6"/>
      <c r="D2" s="6"/>
      <c r="E2" s="6"/>
      <c r="F2" s="6"/>
      <c r="G2" s="6"/>
      <c r="H2" s="98" t="s">
        <v>59</v>
      </c>
      <c r="I2" s="98"/>
      <c r="J2" s="98"/>
      <c r="K2" s="98"/>
      <c r="L2" s="98"/>
      <c r="M2" s="98"/>
      <c r="N2" s="98"/>
    </row>
    <row r="3" spans="1:14" ht="31.65" customHeight="1" thickBot="1" x14ac:dyDescent="0.3">
      <c r="A3" s="95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20.25" customHeight="1" thickBot="1" x14ac:dyDescent="0.3">
      <c r="A4" s="8"/>
      <c r="B4" s="9"/>
      <c r="C4" s="9"/>
      <c r="D4" s="9"/>
      <c r="E4" s="9"/>
      <c r="F4" s="9"/>
      <c r="G4" s="9"/>
      <c r="H4" s="9"/>
      <c r="I4" s="10"/>
      <c r="J4" s="109" t="s">
        <v>15</v>
      </c>
      <c r="K4" s="109"/>
      <c r="L4" s="109"/>
      <c r="M4" s="109"/>
      <c r="N4" s="12"/>
    </row>
    <row r="5" spans="1:14" ht="18" customHeight="1" thickBot="1" x14ac:dyDescent="0.3">
      <c r="A5" s="100" t="s">
        <v>6</v>
      </c>
      <c r="B5" s="102" t="s">
        <v>0</v>
      </c>
      <c r="C5" s="104" t="s">
        <v>19</v>
      </c>
      <c r="D5" s="106"/>
      <c r="E5" s="107" t="s">
        <v>20</v>
      </c>
      <c r="F5" s="104" t="s">
        <v>4</v>
      </c>
      <c r="G5" s="105"/>
      <c r="H5" s="106"/>
      <c r="I5" s="92" t="s">
        <v>18</v>
      </c>
      <c r="J5" s="93"/>
      <c r="K5" s="94"/>
      <c r="L5" s="92" t="s">
        <v>21</v>
      </c>
      <c r="M5" s="93"/>
      <c r="N5" s="94"/>
    </row>
    <row r="6" spans="1:14" ht="21.75" customHeight="1" thickBot="1" x14ac:dyDescent="0.3">
      <c r="A6" s="101"/>
      <c r="B6" s="103"/>
      <c r="C6" s="74" t="s">
        <v>2</v>
      </c>
      <c r="D6" s="72" t="s">
        <v>3</v>
      </c>
      <c r="E6" s="108"/>
      <c r="F6" s="4" t="s">
        <v>2</v>
      </c>
      <c r="G6" s="84" t="s">
        <v>3</v>
      </c>
      <c r="H6" s="86" t="s">
        <v>17</v>
      </c>
      <c r="I6" s="4" t="s">
        <v>2</v>
      </c>
      <c r="J6" s="84" t="s">
        <v>3</v>
      </c>
      <c r="K6" s="86" t="s">
        <v>17</v>
      </c>
      <c r="L6" s="3" t="s">
        <v>2</v>
      </c>
      <c r="M6" s="84" t="s">
        <v>3</v>
      </c>
      <c r="N6" s="86" t="s">
        <v>17</v>
      </c>
    </row>
    <row r="7" spans="1:14" ht="18" customHeight="1" x14ac:dyDescent="0.3">
      <c r="A7" s="13" t="s">
        <v>16</v>
      </c>
      <c r="B7" s="14" t="s">
        <v>7</v>
      </c>
      <c r="C7" s="15"/>
      <c r="D7" s="78"/>
      <c r="E7" s="81"/>
      <c r="F7" s="16"/>
      <c r="G7" s="17"/>
      <c r="H7" s="87"/>
      <c r="I7" s="85"/>
      <c r="J7" s="17"/>
      <c r="K7" s="87"/>
      <c r="L7" s="18"/>
      <c r="M7" s="17"/>
      <c r="N7" s="87"/>
    </row>
    <row r="8" spans="1:14" ht="18" customHeight="1" x14ac:dyDescent="0.3">
      <c r="A8" s="19">
        <v>1</v>
      </c>
      <c r="B8" s="1" t="s">
        <v>23</v>
      </c>
      <c r="C8" s="24">
        <v>10160710</v>
      </c>
      <c r="D8" s="79">
        <v>4792652</v>
      </c>
      <c r="E8" s="82">
        <f t="shared" ref="E8:E20" si="0">D8/C8</f>
        <v>0.47168475431342888</v>
      </c>
      <c r="F8" s="25">
        <v>1944545</v>
      </c>
      <c r="G8" s="79">
        <v>990659</v>
      </c>
      <c r="H8" s="82">
        <f>G8/F8</f>
        <v>0.50945542530514853</v>
      </c>
      <c r="I8" s="36">
        <v>3363111</v>
      </c>
      <c r="J8" s="79">
        <v>1251955</v>
      </c>
      <c r="K8" s="82">
        <f t="shared" ref="K8:K19" si="1">J8/I8</f>
        <v>0.37226098097862365</v>
      </c>
      <c r="L8" s="25">
        <v>4853054</v>
      </c>
      <c r="M8" s="79">
        <v>2550038</v>
      </c>
      <c r="N8" s="82">
        <f>M8/L8</f>
        <v>0.5254501598374961</v>
      </c>
    </row>
    <row r="9" spans="1:14" ht="18" customHeight="1" x14ac:dyDescent="0.3">
      <c r="A9" s="19">
        <v>2</v>
      </c>
      <c r="B9" s="1" t="s">
        <v>24</v>
      </c>
      <c r="C9" s="24">
        <v>3013875</v>
      </c>
      <c r="D9" s="79">
        <v>1184302.3830199996</v>
      </c>
      <c r="E9" s="82">
        <f t="shared" si="0"/>
        <v>0.39295006694703649</v>
      </c>
      <c r="F9" s="25">
        <v>1052006</v>
      </c>
      <c r="G9" s="79">
        <v>403035.09156000003</v>
      </c>
      <c r="H9" s="82">
        <f t="shared" ref="H9:H20" si="2">G9/F9</f>
        <v>0.38311101986110346</v>
      </c>
      <c r="I9" s="36">
        <v>859651</v>
      </c>
      <c r="J9" s="79">
        <v>372175.80037000001</v>
      </c>
      <c r="K9" s="82">
        <f t="shared" si="1"/>
        <v>0.43293825095300303</v>
      </c>
      <c r="L9" s="25">
        <v>1102218</v>
      </c>
      <c r="M9" s="79">
        <v>409091.49109000002</v>
      </c>
      <c r="N9" s="82">
        <f t="shared" ref="N9:N50" si="3">M9/L9</f>
        <v>0.37115297617168291</v>
      </c>
    </row>
    <row r="10" spans="1:14" ht="18" customHeight="1" x14ac:dyDescent="0.3">
      <c r="A10" s="19">
        <v>3</v>
      </c>
      <c r="B10" s="1" t="s">
        <v>8</v>
      </c>
      <c r="C10" s="24">
        <v>909066.99999999977</v>
      </c>
      <c r="D10" s="79">
        <v>469780.95799420658</v>
      </c>
      <c r="E10" s="82">
        <f t="shared" si="0"/>
        <v>0.51677264491418862</v>
      </c>
      <c r="F10" s="25">
        <v>311777.69307926932</v>
      </c>
      <c r="G10" s="79">
        <v>110811.97859623622</v>
      </c>
      <c r="H10" s="82">
        <f t="shared" si="2"/>
        <v>0.35541984258656484</v>
      </c>
      <c r="I10" s="36">
        <v>260075.79343574514</v>
      </c>
      <c r="J10" s="79">
        <v>108910.97578949116</v>
      </c>
      <c r="K10" s="82">
        <f t="shared" si="1"/>
        <v>0.41876629251310515</v>
      </c>
      <c r="L10" s="25">
        <v>337213.26658824371</v>
      </c>
      <c r="M10" s="79">
        <v>250058.72610009281</v>
      </c>
      <c r="N10" s="82">
        <f t="shared" si="3"/>
        <v>0.74154474594093744</v>
      </c>
    </row>
    <row r="11" spans="1:14" ht="18" customHeight="1" x14ac:dyDescent="0.3">
      <c r="A11" s="19">
        <v>4</v>
      </c>
      <c r="B11" s="1" t="s">
        <v>25</v>
      </c>
      <c r="C11" s="24">
        <v>1159023.6444600001</v>
      </c>
      <c r="D11" s="79">
        <f>G11+J11+M11</f>
        <v>546929.97379209998</v>
      </c>
      <c r="E11" s="82">
        <f t="shared" si="0"/>
        <v>0.47188853860433516</v>
      </c>
      <c r="F11" s="25">
        <v>88520.190889999998</v>
      </c>
      <c r="G11" s="79">
        <v>51098</v>
      </c>
      <c r="H11" s="82">
        <f t="shared" si="2"/>
        <v>0.57724683471929195</v>
      </c>
      <c r="I11" s="36">
        <v>364375.35541000002</v>
      </c>
      <c r="J11" s="79">
        <v>130922.97379209998</v>
      </c>
      <c r="K11" s="82">
        <f t="shared" si="1"/>
        <v>0.3593079824094681</v>
      </c>
      <c r="L11" s="25">
        <v>706128.09816000005</v>
      </c>
      <c r="M11" s="79">
        <v>364909</v>
      </c>
      <c r="N11" s="82">
        <f t="shared" si="3"/>
        <v>0.51677450727547181</v>
      </c>
    </row>
    <row r="12" spans="1:14" ht="18" customHeight="1" x14ac:dyDescent="0.3">
      <c r="A12" s="19">
        <v>5</v>
      </c>
      <c r="B12" s="1" t="s">
        <v>26</v>
      </c>
      <c r="C12" s="24">
        <v>1313844</v>
      </c>
      <c r="D12" s="79">
        <v>707995</v>
      </c>
      <c r="E12" s="82">
        <f t="shared" si="0"/>
        <v>0.53887295599782015</v>
      </c>
      <c r="F12" s="24">
        <v>226950</v>
      </c>
      <c r="G12" s="113">
        <v>91739</v>
      </c>
      <c r="H12" s="82">
        <f t="shared" si="2"/>
        <v>0.40422560035250055</v>
      </c>
      <c r="I12" s="36">
        <v>391777</v>
      </c>
      <c r="J12" s="79">
        <v>164708</v>
      </c>
      <c r="K12" s="82">
        <f t="shared" si="1"/>
        <v>0.42041263269666163</v>
      </c>
      <c r="L12" s="25">
        <v>695117</v>
      </c>
      <c r="M12" s="79">
        <v>451548</v>
      </c>
      <c r="N12" s="82">
        <f t="shared" si="3"/>
        <v>0.64959999539645841</v>
      </c>
    </row>
    <row r="13" spans="1:14" ht="18" customHeight="1" x14ac:dyDescent="0.3">
      <c r="A13" s="19">
        <v>6</v>
      </c>
      <c r="B13" s="1" t="s">
        <v>27</v>
      </c>
      <c r="C13" s="24">
        <v>113331.92409000001</v>
      </c>
      <c r="D13" s="79">
        <v>50424.043535999997</v>
      </c>
      <c r="E13" s="82">
        <f t="shared" si="0"/>
        <v>0.44492356360205154</v>
      </c>
      <c r="F13" s="24">
        <v>1059</v>
      </c>
      <c r="G13" s="113">
        <v>638</v>
      </c>
      <c r="H13" s="82">
        <f t="shared" si="2"/>
        <v>0.60245514636449482</v>
      </c>
      <c r="I13" s="36">
        <v>53340.318892800009</v>
      </c>
      <c r="J13" s="79">
        <v>21282.338720479998</v>
      </c>
      <c r="K13" s="82">
        <v>0</v>
      </c>
      <c r="L13" s="24">
        <v>58932.600526799986</v>
      </c>
      <c r="M13" s="113">
        <v>28503.706946879996</v>
      </c>
      <c r="N13" s="82">
        <f t="shared" si="3"/>
        <v>0.48366619989758891</v>
      </c>
    </row>
    <row r="14" spans="1:14" ht="18" customHeight="1" x14ac:dyDescent="0.3">
      <c r="A14" s="19">
        <v>7</v>
      </c>
      <c r="B14" s="1" t="s">
        <v>28</v>
      </c>
      <c r="C14" s="24">
        <v>1843251.1121483198</v>
      </c>
      <c r="D14" s="79">
        <v>1007313.0790954999</v>
      </c>
      <c r="E14" s="82">
        <f t="shared" si="0"/>
        <v>0.54648716740578596</v>
      </c>
      <c r="F14" s="24">
        <v>428710.53654751991</v>
      </c>
      <c r="G14" s="113">
        <v>150725.53879180001</v>
      </c>
      <c r="H14" s="82">
        <f t="shared" si="2"/>
        <v>0.35157880654303214</v>
      </c>
      <c r="I14" s="36">
        <v>612431.59370089998</v>
      </c>
      <c r="J14" s="79">
        <v>328965.15538379998</v>
      </c>
      <c r="K14" s="82">
        <f t="shared" si="1"/>
        <v>0.53714595845043933</v>
      </c>
      <c r="L14" s="24">
        <v>802108.9818998999</v>
      </c>
      <c r="M14" s="113">
        <v>527622.3849199001</v>
      </c>
      <c r="N14" s="82">
        <f t="shared" si="3"/>
        <v>0.65779388689820872</v>
      </c>
    </row>
    <row r="15" spans="1:14" ht="18" customHeight="1" x14ac:dyDescent="0.3">
      <c r="A15" s="19">
        <v>8</v>
      </c>
      <c r="B15" s="1" t="s">
        <v>29</v>
      </c>
      <c r="C15" s="24">
        <v>839707.82755459996</v>
      </c>
      <c r="D15" s="79">
        <v>311788.43000319996</v>
      </c>
      <c r="E15" s="82">
        <f t="shared" si="0"/>
        <v>0.3713058515974435</v>
      </c>
      <c r="F15" s="24">
        <v>113232.4215919</v>
      </c>
      <c r="G15" s="113">
        <v>40998.597571399994</v>
      </c>
      <c r="H15" s="82">
        <f t="shared" si="2"/>
        <v>0.36207472201877561</v>
      </c>
      <c r="I15" s="36">
        <v>313394.82500369992</v>
      </c>
      <c r="J15" s="79">
        <v>97251.526271900031</v>
      </c>
      <c r="K15" s="82">
        <f t="shared" si="1"/>
        <v>0.31031631192618414</v>
      </c>
      <c r="L15" s="24">
        <v>413080.58095900004</v>
      </c>
      <c r="M15" s="113">
        <v>173538.30615990001</v>
      </c>
      <c r="N15" s="82">
        <f t="shared" si="3"/>
        <v>0.42010763555385916</v>
      </c>
    </row>
    <row r="16" spans="1:14" ht="18" customHeight="1" x14ac:dyDescent="0.3">
      <c r="A16" s="19">
        <v>9</v>
      </c>
      <c r="B16" s="1" t="s">
        <v>30</v>
      </c>
      <c r="C16" s="24">
        <v>998821.29999999993</v>
      </c>
      <c r="D16" s="79">
        <v>457048.30000000005</v>
      </c>
      <c r="E16" s="82">
        <f t="shared" si="0"/>
        <v>0.45758765857316025</v>
      </c>
      <c r="F16" s="24">
        <v>159049.24000000002</v>
      </c>
      <c r="G16" s="113">
        <v>62166.280000000006</v>
      </c>
      <c r="H16" s="82">
        <f t="shared" si="2"/>
        <v>0.39086184882115749</v>
      </c>
      <c r="I16" s="36">
        <v>346005.14</v>
      </c>
      <c r="J16" s="79">
        <v>136365.9</v>
      </c>
      <c r="K16" s="82">
        <f t="shared" si="1"/>
        <v>0.39411524349031346</v>
      </c>
      <c r="L16" s="24">
        <v>493766.92</v>
      </c>
      <c r="M16" s="113">
        <v>258516.12000000002</v>
      </c>
      <c r="N16" s="82">
        <f t="shared" si="3"/>
        <v>0.5235590103930009</v>
      </c>
    </row>
    <row r="17" spans="1:15" ht="18" customHeight="1" x14ac:dyDescent="0.3">
      <c r="A17" s="19">
        <v>10</v>
      </c>
      <c r="B17" s="1" t="s">
        <v>31</v>
      </c>
      <c r="C17" s="24">
        <v>682393</v>
      </c>
      <c r="D17" s="79">
        <v>551511</v>
      </c>
      <c r="E17" s="82">
        <f t="shared" si="0"/>
        <v>0.80820143231246511</v>
      </c>
      <c r="F17" s="24">
        <v>104741</v>
      </c>
      <c r="G17" s="113">
        <v>50652</v>
      </c>
      <c r="H17" s="82">
        <f t="shared" si="2"/>
        <v>0.48359286239390498</v>
      </c>
      <c r="I17" s="36">
        <v>191763</v>
      </c>
      <c r="J17" s="79">
        <v>125178</v>
      </c>
      <c r="K17" s="82">
        <f t="shared" si="1"/>
        <v>0.65277451854633062</v>
      </c>
      <c r="L17" s="24">
        <v>385889</v>
      </c>
      <c r="M17" s="113">
        <v>375681</v>
      </c>
      <c r="N17" s="82">
        <f t="shared" si="3"/>
        <v>0.97354679713596393</v>
      </c>
    </row>
    <row r="18" spans="1:15" ht="18" customHeight="1" x14ac:dyDescent="0.3">
      <c r="A18" s="19">
        <v>11</v>
      </c>
      <c r="B18" s="1" t="s">
        <v>32</v>
      </c>
      <c r="C18" s="24">
        <v>11107284</v>
      </c>
      <c r="D18" s="79">
        <v>6573436</v>
      </c>
      <c r="E18" s="82">
        <f t="shared" si="0"/>
        <v>0.59181308409868694</v>
      </c>
      <c r="F18" s="24">
        <v>2140671</v>
      </c>
      <c r="G18" s="113">
        <v>2816211</v>
      </c>
      <c r="H18" s="82">
        <f t="shared" si="2"/>
        <v>1.3155739485423028</v>
      </c>
      <c r="I18" s="36">
        <v>3851412</v>
      </c>
      <c r="J18" s="79">
        <v>1119258</v>
      </c>
      <c r="K18" s="82">
        <f t="shared" si="1"/>
        <v>0.29060978155543993</v>
      </c>
      <c r="L18" s="24">
        <v>5115201</v>
      </c>
      <c r="M18" s="113">
        <v>2637968</v>
      </c>
      <c r="N18" s="82">
        <f t="shared" si="3"/>
        <v>0.5157115038099187</v>
      </c>
    </row>
    <row r="19" spans="1:15" ht="18" customHeight="1" thickBot="1" x14ac:dyDescent="0.35">
      <c r="A19" s="19">
        <v>12</v>
      </c>
      <c r="B19" s="1" t="s">
        <v>33</v>
      </c>
      <c r="C19" s="24">
        <v>1523662.9939401001</v>
      </c>
      <c r="D19" s="79">
        <v>863356.77222649986</v>
      </c>
      <c r="E19" s="82">
        <f t="shared" si="0"/>
        <v>0.56663236927078708</v>
      </c>
      <c r="F19" s="24">
        <v>220474.54821319995</v>
      </c>
      <c r="G19" s="113">
        <v>82370.910883500008</v>
      </c>
      <c r="H19" s="82">
        <f t="shared" si="2"/>
        <v>0.37360734629489722</v>
      </c>
      <c r="I19" s="36">
        <v>449134.43217930006</v>
      </c>
      <c r="J19" s="79">
        <v>231027.0035432</v>
      </c>
      <c r="K19" s="82">
        <f t="shared" si="1"/>
        <v>0.51438274821684382</v>
      </c>
      <c r="L19" s="24">
        <v>854054.01354760013</v>
      </c>
      <c r="M19" s="113">
        <v>549958.85779979988</v>
      </c>
      <c r="N19" s="82">
        <f t="shared" si="3"/>
        <v>0.64393919948383715</v>
      </c>
    </row>
    <row r="20" spans="1:15" ht="18" customHeight="1" thickBot="1" x14ac:dyDescent="0.35">
      <c r="A20" s="27"/>
      <c r="B20" s="28" t="s">
        <v>1</v>
      </c>
      <c r="C20" s="29">
        <f>SUM(C8:C19)</f>
        <v>33664971.802193016</v>
      </c>
      <c r="D20" s="80">
        <f>SUM(D8:D19)</f>
        <v>17516537.939667508</v>
      </c>
      <c r="E20" s="83">
        <f t="shared" si="0"/>
        <v>0.52031940031289259</v>
      </c>
      <c r="F20" s="29">
        <f>SUM(F8:F19)</f>
        <v>6791736.6303218892</v>
      </c>
      <c r="G20" s="114">
        <f>SUM(G8:G19)</f>
        <v>4851105.3974029366</v>
      </c>
      <c r="H20" s="83">
        <f t="shared" si="2"/>
        <v>0.71426582941173655</v>
      </c>
      <c r="I20" s="29">
        <f>SUM(I8:I19)</f>
        <v>11056471.458622446</v>
      </c>
      <c r="J20" s="114">
        <f>SUM(J8:J19)</f>
        <v>4088000.6738709714</v>
      </c>
      <c r="K20" s="83">
        <f t="shared" ref="K20:K50" si="4">J20/I20</f>
        <v>0.36973827402077025</v>
      </c>
      <c r="L20" s="29">
        <f>SUM(L8:L19)</f>
        <v>15816763.461681543</v>
      </c>
      <c r="M20" s="114">
        <f>SUM(M8:M19)</f>
        <v>8577433.5930165723</v>
      </c>
      <c r="N20" s="83">
        <f t="shared" si="3"/>
        <v>0.54230017498818128</v>
      </c>
    </row>
    <row r="21" spans="1:15" ht="18" customHeight="1" x14ac:dyDescent="0.3">
      <c r="A21" s="33" t="s">
        <v>9</v>
      </c>
      <c r="B21" s="14" t="s">
        <v>10</v>
      </c>
      <c r="C21" s="110"/>
      <c r="D21" s="111"/>
      <c r="E21" s="49"/>
      <c r="F21" s="110"/>
      <c r="G21" s="112"/>
      <c r="H21" s="90"/>
      <c r="I21" s="110"/>
      <c r="J21" s="111"/>
      <c r="K21" s="54"/>
      <c r="L21" s="110"/>
      <c r="M21" s="112"/>
      <c r="N21" s="55"/>
    </row>
    <row r="22" spans="1:15" ht="18" customHeight="1" x14ac:dyDescent="0.3">
      <c r="A22" s="19">
        <v>13</v>
      </c>
      <c r="B22" s="1" t="s">
        <v>34</v>
      </c>
      <c r="C22" s="22">
        <v>504027.19717461098</v>
      </c>
      <c r="D22" s="89">
        <v>207518.43080289994</v>
      </c>
      <c r="E22" s="82">
        <f t="shared" ref="E22:E34" si="5">D22/C22</f>
        <v>0.4117207007204593</v>
      </c>
      <c r="F22" s="22">
        <v>76693.114417018573</v>
      </c>
      <c r="G22" s="115">
        <v>23073.078171216122</v>
      </c>
      <c r="H22" s="82">
        <f>G22/F22</f>
        <v>0.30084940931928167</v>
      </c>
      <c r="I22" s="22">
        <v>142336.98222200185</v>
      </c>
      <c r="J22" s="89">
        <v>39519.0151830088</v>
      </c>
      <c r="K22" s="82">
        <f t="shared" ref="K22:K34" si="6">J22/I22</f>
        <v>0.27764404279255622</v>
      </c>
      <c r="L22" s="22">
        <v>284997.10053559055</v>
      </c>
      <c r="M22" s="115">
        <v>144926.33744867501</v>
      </c>
      <c r="N22" s="82">
        <f t="shared" si="3"/>
        <v>0.5085186381767296</v>
      </c>
    </row>
    <row r="23" spans="1:15" ht="18" customHeight="1" x14ac:dyDescent="0.3">
      <c r="A23" s="19">
        <v>14</v>
      </c>
      <c r="B23" s="1" t="s">
        <v>35</v>
      </c>
      <c r="C23" s="24">
        <v>107793.54</v>
      </c>
      <c r="D23" s="79">
        <v>65075.840000000011</v>
      </c>
      <c r="E23" s="82">
        <f t="shared" si="5"/>
        <v>0.60370816284538031</v>
      </c>
      <c r="F23" s="22">
        <v>0</v>
      </c>
      <c r="G23" s="115">
        <v>0</v>
      </c>
      <c r="H23" s="82">
        <v>0</v>
      </c>
      <c r="I23" s="22">
        <v>21233.47</v>
      </c>
      <c r="J23" s="89">
        <v>9699.32</v>
      </c>
      <c r="K23" s="82">
        <f t="shared" si="6"/>
        <v>0.45679392016472103</v>
      </c>
      <c r="L23" s="22">
        <v>86560.060000000012</v>
      </c>
      <c r="M23" s="115">
        <v>55312.369999999995</v>
      </c>
      <c r="N23" s="82">
        <f t="shared" si="3"/>
        <v>0.63900567998682056</v>
      </c>
    </row>
    <row r="24" spans="1:15" ht="18" customHeight="1" x14ac:dyDescent="0.3">
      <c r="A24" s="19">
        <v>15</v>
      </c>
      <c r="B24" s="1" t="s">
        <v>47</v>
      </c>
      <c r="C24" s="24">
        <v>4497873.5126329996</v>
      </c>
      <c r="D24" s="79">
        <v>4082221.6782081807</v>
      </c>
      <c r="E24" s="82">
        <f t="shared" si="5"/>
        <v>0.90758925673267732</v>
      </c>
      <c r="F24" s="22">
        <v>713700.27548820013</v>
      </c>
      <c r="G24" s="115">
        <v>499031.63853310014</v>
      </c>
      <c r="H24" s="82">
        <f t="shared" ref="H24:H38" si="7">G24/F24</f>
        <v>0.69921738252341592</v>
      </c>
      <c r="I24" s="22">
        <v>1390392.6080622999</v>
      </c>
      <c r="J24" s="89">
        <v>1316088.663606402</v>
      </c>
      <c r="K24" s="82">
        <f t="shared" si="6"/>
        <v>0.94655901935536724</v>
      </c>
      <c r="L24" s="22">
        <v>2393780.6290824995</v>
      </c>
      <c r="M24" s="115">
        <v>2267101.3760686773</v>
      </c>
      <c r="N24" s="82">
        <f t="shared" si="3"/>
        <v>0.94707984036850679</v>
      </c>
    </row>
    <row r="25" spans="1:15" ht="18" customHeight="1" x14ac:dyDescent="0.3">
      <c r="A25" s="19">
        <v>16</v>
      </c>
      <c r="B25" s="1" t="s">
        <v>48</v>
      </c>
      <c r="C25" s="24">
        <v>1672619.7771166</v>
      </c>
      <c r="D25" s="79">
        <v>1566415.5601143998</v>
      </c>
      <c r="E25" s="82">
        <f t="shared" si="5"/>
        <v>0.93650426806187603</v>
      </c>
      <c r="F25" s="22">
        <v>83630.988855830015</v>
      </c>
      <c r="G25" s="115">
        <v>78320.77800572</v>
      </c>
      <c r="H25" s="82">
        <f t="shared" si="7"/>
        <v>0.93650426806187603</v>
      </c>
      <c r="I25" s="22">
        <v>301071.55988098797</v>
      </c>
      <c r="J25" s="89">
        <v>281954.80082059192</v>
      </c>
      <c r="K25" s="82">
        <f t="shared" si="6"/>
        <v>0.93650426806187603</v>
      </c>
      <c r="L25" s="22">
        <v>1287917.2283797821</v>
      </c>
      <c r="M25" s="115">
        <v>1206139.9812880883</v>
      </c>
      <c r="N25" s="82">
        <f t="shared" si="3"/>
        <v>0.93650426806187637</v>
      </c>
    </row>
    <row r="26" spans="1:15" ht="18" customHeight="1" x14ac:dyDescent="0.3">
      <c r="A26" s="19">
        <v>17</v>
      </c>
      <c r="B26" s="1" t="s">
        <v>36</v>
      </c>
      <c r="C26" s="24">
        <v>375438.91865770012</v>
      </c>
      <c r="D26" s="79">
        <v>472655.22841556196</v>
      </c>
      <c r="E26" s="82">
        <f t="shared" si="5"/>
        <v>1.2589404159415265</v>
      </c>
      <c r="F26" s="22">
        <v>48019.539911699998</v>
      </c>
      <c r="G26" s="115">
        <v>59579.941823800007</v>
      </c>
      <c r="H26" s="82">
        <f t="shared" si="7"/>
        <v>1.2407437041953688</v>
      </c>
      <c r="I26" s="22">
        <v>119585.08561309999</v>
      </c>
      <c r="J26" s="89">
        <v>122663.73887789994</v>
      </c>
      <c r="K26" s="82">
        <f t="shared" si="6"/>
        <v>1.0257444584248614</v>
      </c>
      <c r="L26" s="22">
        <v>207834.2931329</v>
      </c>
      <c r="M26" s="115">
        <v>290411.54771386198</v>
      </c>
      <c r="N26" s="82">
        <f t="shared" si="3"/>
        <v>1.3973225656660897</v>
      </c>
    </row>
    <row r="27" spans="1:15" ht="18" customHeight="1" x14ac:dyDescent="0.3">
      <c r="A27" s="19">
        <v>18</v>
      </c>
      <c r="B27" s="1" t="s">
        <v>37</v>
      </c>
      <c r="C27" s="24">
        <v>467486.22980000003</v>
      </c>
      <c r="D27" s="79">
        <v>243127.83942145939</v>
      </c>
      <c r="E27" s="82">
        <f t="shared" si="5"/>
        <v>0.52007486835596062</v>
      </c>
      <c r="F27" s="22">
        <v>22267.334500000001</v>
      </c>
      <c r="G27" s="115">
        <v>10384.00312669999</v>
      </c>
      <c r="H27" s="82">
        <f t="shared" si="7"/>
        <v>0.46633345929662079</v>
      </c>
      <c r="I27" s="22">
        <v>141879.64180000001</v>
      </c>
      <c r="J27" s="89">
        <v>27789.56801155</v>
      </c>
      <c r="K27" s="82">
        <f t="shared" si="6"/>
        <v>0.19586719883831843</v>
      </c>
      <c r="L27" s="22">
        <v>303339.25349999999</v>
      </c>
      <c r="M27" s="115">
        <v>204954.26828320941</v>
      </c>
      <c r="N27" s="82">
        <f t="shared" si="3"/>
        <v>0.67566022503978185</v>
      </c>
    </row>
    <row r="28" spans="1:15" ht="18" customHeight="1" x14ac:dyDescent="0.3">
      <c r="A28" s="19">
        <v>19</v>
      </c>
      <c r="B28" s="1" t="s">
        <v>38</v>
      </c>
      <c r="C28" s="24">
        <v>91929</v>
      </c>
      <c r="D28" s="79">
        <v>100570</v>
      </c>
      <c r="E28" s="82">
        <f t="shared" si="5"/>
        <v>1.0939964537849862</v>
      </c>
      <c r="F28" s="22">
        <v>0</v>
      </c>
      <c r="G28" s="115">
        <v>0</v>
      </c>
      <c r="H28" s="82">
        <v>0</v>
      </c>
      <c r="I28" s="22">
        <v>28581</v>
      </c>
      <c r="J28" s="89">
        <v>35205</v>
      </c>
      <c r="K28" s="82">
        <v>0</v>
      </c>
      <c r="L28" s="22">
        <v>63348</v>
      </c>
      <c r="M28" s="115">
        <v>65365</v>
      </c>
      <c r="N28" s="82">
        <f t="shared" si="3"/>
        <v>1.0318399949485382</v>
      </c>
    </row>
    <row r="29" spans="1:15" ht="18" customHeight="1" x14ac:dyDescent="0.3">
      <c r="A29" s="19">
        <v>20</v>
      </c>
      <c r="B29" s="1" t="s">
        <v>39</v>
      </c>
      <c r="C29" s="24">
        <v>540881.66387952107</v>
      </c>
      <c r="D29" s="79">
        <v>324939.60835216526</v>
      </c>
      <c r="E29" s="82">
        <f t="shared" si="5"/>
        <v>0.60075914946257836</v>
      </c>
      <c r="F29" s="22">
        <v>44593.704197323998</v>
      </c>
      <c r="G29" s="115">
        <v>62960.609561948717</v>
      </c>
      <c r="H29" s="82">
        <f t="shared" si="7"/>
        <v>1.4118721621185013</v>
      </c>
      <c r="I29" s="22">
        <v>132306.34989788299</v>
      </c>
      <c r="J29" s="89">
        <v>61042.887357499996</v>
      </c>
      <c r="K29" s="82">
        <f t="shared" si="6"/>
        <v>0.46137534143005432</v>
      </c>
      <c r="L29" s="22">
        <v>363981.618835053</v>
      </c>
      <c r="M29" s="115">
        <v>200936.11143271654</v>
      </c>
      <c r="N29" s="82">
        <f t="shared" si="3"/>
        <v>0.55205016142250729</v>
      </c>
    </row>
    <row r="30" spans="1:15" ht="18" customHeight="1" x14ac:dyDescent="0.3">
      <c r="A30" s="19">
        <v>21</v>
      </c>
      <c r="B30" s="1" t="s">
        <v>40</v>
      </c>
      <c r="C30" s="24">
        <v>1749610.3698835787</v>
      </c>
      <c r="D30" s="79">
        <v>1218754.6562802</v>
      </c>
      <c r="E30" s="82">
        <f t="shared" si="5"/>
        <v>0.69658632416616129</v>
      </c>
      <c r="F30" s="22">
        <v>342178.43534942664</v>
      </c>
      <c r="G30" s="115">
        <v>112146.21037600002</v>
      </c>
      <c r="H30" s="82">
        <f t="shared" si="7"/>
        <v>0.32774189951940796</v>
      </c>
      <c r="I30" s="22">
        <v>622930.41304566828</v>
      </c>
      <c r="J30" s="115">
        <v>256223.97023179999</v>
      </c>
      <c r="K30" s="82">
        <f t="shared" si="6"/>
        <v>0.41132037361774421</v>
      </c>
      <c r="L30" s="22">
        <v>784501.521488484</v>
      </c>
      <c r="M30" s="115">
        <v>850384.47567239997</v>
      </c>
      <c r="N30" s="82">
        <f t="shared" si="3"/>
        <v>1.0839806582642595</v>
      </c>
      <c r="O30" s="11"/>
    </row>
    <row r="31" spans="1:15" ht="18" customHeight="1" thickBot="1" x14ac:dyDescent="0.35">
      <c r="A31" s="19">
        <v>22</v>
      </c>
      <c r="B31" s="69" t="s">
        <v>41</v>
      </c>
      <c r="C31" s="24">
        <v>68080.235779200011</v>
      </c>
      <c r="D31" s="79">
        <v>25913.6256359</v>
      </c>
      <c r="E31" s="88">
        <f t="shared" si="5"/>
        <v>0.3806336059108828</v>
      </c>
      <c r="F31" s="24">
        <v>0</v>
      </c>
      <c r="G31" s="113">
        <v>0</v>
      </c>
      <c r="H31" s="88">
        <v>0</v>
      </c>
      <c r="I31" s="24">
        <v>11185.33</v>
      </c>
      <c r="J31" s="113">
        <v>1846.66</v>
      </c>
      <c r="K31" s="88">
        <f t="shared" si="6"/>
        <v>0.1650966042128395</v>
      </c>
      <c r="L31" s="24">
        <v>56894.920000000006</v>
      </c>
      <c r="M31" s="113">
        <v>24066.97</v>
      </c>
      <c r="N31" s="88">
        <f t="shared" si="3"/>
        <v>0.42300736164142594</v>
      </c>
      <c r="O31" s="11"/>
    </row>
    <row r="32" spans="1:15" ht="18" customHeight="1" thickBot="1" x14ac:dyDescent="0.35">
      <c r="A32" s="27"/>
      <c r="B32" s="28" t="s">
        <v>1</v>
      </c>
      <c r="C32" s="29">
        <f>SUM(C22:C31)</f>
        <v>10075740.444924209</v>
      </c>
      <c r="D32" s="80">
        <f>SUM(D22:D31)</f>
        <v>8307192.467230767</v>
      </c>
      <c r="E32" s="83">
        <f t="shared" si="5"/>
        <v>0.82447463912348273</v>
      </c>
      <c r="F32" s="29">
        <f t="shared" ref="F32:G32" si="8">SUM(F22:F31)</f>
        <v>1331083.3927194993</v>
      </c>
      <c r="G32" s="114">
        <f t="shared" si="8"/>
        <v>845496.25959848496</v>
      </c>
      <c r="H32" s="83">
        <f>G32/F32</f>
        <v>0.63519405637769633</v>
      </c>
      <c r="I32" s="29">
        <f t="shared" ref="I32:J32" si="9">SUM(I22:I31)</f>
        <v>2911502.4405219406</v>
      </c>
      <c r="J32" s="114">
        <f t="shared" si="9"/>
        <v>2152033.6240887525</v>
      </c>
      <c r="K32" s="83">
        <f t="shared" si="6"/>
        <v>0.73914883056150238</v>
      </c>
      <c r="L32" s="29">
        <f t="shared" ref="L32:M32" si="10">SUM(L22:L31)</f>
        <v>5833154.6249543093</v>
      </c>
      <c r="M32" s="114">
        <f t="shared" si="10"/>
        <v>5309598.4379076278</v>
      </c>
      <c r="N32" s="83">
        <f t="shared" si="3"/>
        <v>0.91024476107543906</v>
      </c>
      <c r="O32" s="11"/>
    </row>
    <row r="33" spans="1:15" ht="18" customHeight="1" x14ac:dyDescent="0.3">
      <c r="A33" s="46" t="s">
        <v>51</v>
      </c>
      <c r="B33" s="47" t="s">
        <v>50</v>
      </c>
      <c r="C33" s="70"/>
      <c r="D33" s="75"/>
      <c r="E33" s="49"/>
      <c r="F33" s="70"/>
      <c r="G33" s="71"/>
      <c r="H33" s="59"/>
      <c r="I33" s="70"/>
      <c r="J33" s="71"/>
      <c r="K33" s="55"/>
      <c r="L33" s="70"/>
      <c r="M33" s="71"/>
      <c r="N33" s="55"/>
      <c r="O33" s="11"/>
    </row>
    <row r="34" spans="1:15" ht="18" customHeight="1" x14ac:dyDescent="0.3">
      <c r="A34" s="19">
        <v>23</v>
      </c>
      <c r="B34" s="1" t="s">
        <v>44</v>
      </c>
      <c r="C34" s="22">
        <v>231709.17203939997</v>
      </c>
      <c r="D34" s="89">
        <v>139268.3454861441</v>
      </c>
      <c r="E34" s="82">
        <f t="shared" si="5"/>
        <v>0.60104804768998454</v>
      </c>
      <c r="F34" s="22">
        <v>81.646575199999987</v>
      </c>
      <c r="G34" s="23">
        <v>0</v>
      </c>
      <c r="H34" s="20">
        <f t="shared" ref="H34:H35" si="11">G34/F34</f>
        <v>0</v>
      </c>
      <c r="I34" s="22">
        <v>27846.004529500024</v>
      </c>
      <c r="J34" s="23">
        <v>25081.225222552323</v>
      </c>
      <c r="K34" s="21">
        <f t="shared" si="6"/>
        <v>0.90071181292746338</v>
      </c>
      <c r="L34" s="22">
        <v>203781.52093469998</v>
      </c>
      <c r="M34" s="23">
        <v>114187.12026359177</v>
      </c>
      <c r="N34" s="21">
        <f t="shared" si="3"/>
        <v>0.56034089715221058</v>
      </c>
    </row>
    <row r="35" spans="1:15" ht="18" customHeight="1" x14ac:dyDescent="0.3">
      <c r="A35" s="19">
        <v>24</v>
      </c>
      <c r="B35" s="1" t="s">
        <v>22</v>
      </c>
      <c r="C35" s="22">
        <v>513245.60094009998</v>
      </c>
      <c r="D35" s="89">
        <v>332059.98268700141</v>
      </c>
      <c r="E35" s="82">
        <f>D35/C35</f>
        <v>0.64698066983676994</v>
      </c>
      <c r="F35" s="22">
        <v>202250.92619909998</v>
      </c>
      <c r="G35" s="23">
        <v>81727.291525999943</v>
      </c>
      <c r="H35" s="20">
        <f t="shared" si="11"/>
        <v>0.4040885896638412</v>
      </c>
      <c r="I35" s="22">
        <v>217032.89941900005</v>
      </c>
      <c r="J35" s="23">
        <v>129760.19612189983</v>
      </c>
      <c r="K35" s="21">
        <f>J35/I35</f>
        <v>0.59788260890063027</v>
      </c>
      <c r="L35" s="22">
        <v>93961.775322000001</v>
      </c>
      <c r="M35" s="23">
        <v>120572.49503910015</v>
      </c>
      <c r="N35" s="21">
        <f>M35/L35</f>
        <v>1.2832079281804456</v>
      </c>
    </row>
    <row r="36" spans="1:15" ht="18" customHeight="1" x14ac:dyDescent="0.3">
      <c r="A36" s="19">
        <v>25</v>
      </c>
      <c r="B36" s="1" t="s">
        <v>45</v>
      </c>
      <c r="C36" s="22">
        <v>71377.1106402</v>
      </c>
      <c r="D36" s="89">
        <v>37531.027044800001</v>
      </c>
      <c r="E36" s="82">
        <f t="shared" ref="E36:E37" si="12">D36/C36</f>
        <v>0.52581320129344533</v>
      </c>
      <c r="F36" s="22">
        <v>0</v>
      </c>
      <c r="G36" s="23">
        <v>0</v>
      </c>
      <c r="H36" s="20">
        <v>0</v>
      </c>
      <c r="I36" s="22">
        <v>12156.4136545</v>
      </c>
      <c r="J36" s="23">
        <v>17645.433717</v>
      </c>
      <c r="K36" s="21">
        <f t="shared" ref="K36:K37" si="13">J36/I36</f>
        <v>1.4515328466523596</v>
      </c>
      <c r="L36" s="22">
        <v>59220.696985699993</v>
      </c>
      <c r="M36" s="23">
        <v>19885.593327800001</v>
      </c>
      <c r="N36" s="21">
        <f t="shared" ref="N36:N37" si="14">M36/L36</f>
        <v>0.33578789747445509</v>
      </c>
    </row>
    <row r="37" spans="1:15" ht="18" customHeight="1" thickBot="1" x14ac:dyDescent="0.35">
      <c r="A37" s="19">
        <v>26</v>
      </c>
      <c r="B37" s="1" t="s">
        <v>46</v>
      </c>
      <c r="C37" s="22">
        <v>48474.538729368003</v>
      </c>
      <c r="D37" s="89">
        <v>26859.656077400003</v>
      </c>
      <c r="E37" s="82">
        <f t="shared" si="12"/>
        <v>0.55409822932729103</v>
      </c>
      <c r="F37" s="22">
        <v>0</v>
      </c>
      <c r="G37" s="23">
        <v>0</v>
      </c>
      <c r="H37" s="20">
        <v>0</v>
      </c>
      <c r="I37" s="22">
        <v>584.10546949999991</v>
      </c>
      <c r="J37" s="23">
        <v>4136.9587563999994</v>
      </c>
      <c r="K37" s="21">
        <f t="shared" si="13"/>
        <v>7.08255438857862</v>
      </c>
      <c r="L37" s="22">
        <v>47890.433259867998</v>
      </c>
      <c r="M37" s="23">
        <v>22722.697320999992</v>
      </c>
      <c r="N37" s="21">
        <f t="shared" si="14"/>
        <v>0.47447257780483532</v>
      </c>
    </row>
    <row r="38" spans="1:15" ht="18" customHeight="1" thickBot="1" x14ac:dyDescent="0.35">
      <c r="A38" s="27"/>
      <c r="B38" s="28" t="s">
        <v>1</v>
      </c>
      <c r="C38" s="29">
        <f>SUM(C34:C37)</f>
        <v>864806.42234906799</v>
      </c>
      <c r="D38" s="80">
        <f>SUM(D34:D37)</f>
        <v>535719.0112953455</v>
      </c>
      <c r="E38" s="83">
        <f>D38/C38</f>
        <v>0.61946696676948287</v>
      </c>
      <c r="F38" s="29">
        <f t="shared" ref="F38:G38" si="15">SUM(F34:F37)</f>
        <v>202332.57277429997</v>
      </c>
      <c r="G38" s="73">
        <f t="shared" si="15"/>
        <v>81727.291525999943</v>
      </c>
      <c r="H38" s="31">
        <f t="shared" si="7"/>
        <v>0.4039255291690772</v>
      </c>
      <c r="I38" s="29">
        <f t="shared" ref="I38:J38" si="16">SUM(I34:I37)</f>
        <v>257619.4230725001</v>
      </c>
      <c r="J38" s="73">
        <f t="shared" si="16"/>
        <v>176623.81381785218</v>
      </c>
      <c r="K38" s="32">
        <f t="shared" si="4"/>
        <v>0.68559975684809338</v>
      </c>
      <c r="L38" s="29">
        <f t="shared" ref="L38:M38" si="17">SUM(L34:L37)</f>
        <v>404854.42650226795</v>
      </c>
      <c r="M38" s="73">
        <f t="shared" si="17"/>
        <v>277367.90595149191</v>
      </c>
      <c r="N38" s="32">
        <f t="shared" si="3"/>
        <v>0.68510528178685515</v>
      </c>
      <c r="O38" s="11"/>
    </row>
    <row r="39" spans="1:15" ht="18" customHeight="1" x14ac:dyDescent="0.3">
      <c r="A39" s="33" t="s">
        <v>52</v>
      </c>
      <c r="B39" s="14" t="s">
        <v>11</v>
      </c>
      <c r="C39" s="38"/>
      <c r="D39" s="40"/>
      <c r="E39" s="49"/>
      <c r="F39" s="38"/>
      <c r="G39" s="39"/>
      <c r="H39" s="41"/>
      <c r="I39" s="38"/>
      <c r="J39" s="39"/>
      <c r="K39" s="34"/>
      <c r="L39" s="38"/>
      <c r="M39" s="39"/>
      <c r="N39" s="35"/>
      <c r="O39" s="42"/>
    </row>
    <row r="40" spans="1:15" ht="18" customHeight="1" thickBot="1" x14ac:dyDescent="0.35">
      <c r="A40" s="19">
        <v>27</v>
      </c>
      <c r="B40" s="1" t="s">
        <v>42</v>
      </c>
      <c r="C40" s="22">
        <v>1075879</v>
      </c>
      <c r="D40" s="89">
        <v>700911</v>
      </c>
      <c r="E40" s="117">
        <f>D40/C40</f>
        <v>0.65147753604262193</v>
      </c>
      <c r="F40" s="22">
        <v>770970</v>
      </c>
      <c r="G40" s="23">
        <v>524712</v>
      </c>
      <c r="H40" s="20">
        <f t="shared" ref="H40:H41" si="18">G40/F40</f>
        <v>0.68058679326043814</v>
      </c>
      <c r="I40" s="22">
        <v>189572</v>
      </c>
      <c r="J40" s="23">
        <v>127047</v>
      </c>
      <c r="K40" s="21">
        <f>J40/I40</f>
        <v>0.67017808537125734</v>
      </c>
      <c r="L40" s="24">
        <v>115337</v>
      </c>
      <c r="M40" s="36">
        <v>49152</v>
      </c>
      <c r="N40" s="26">
        <f t="shared" si="3"/>
        <v>0.42615986196970618</v>
      </c>
    </row>
    <row r="41" spans="1:15" ht="18" customHeight="1" thickBot="1" x14ac:dyDescent="0.35">
      <c r="A41" s="27"/>
      <c r="B41" s="28" t="s">
        <v>1</v>
      </c>
      <c r="C41" s="29">
        <f>SUM(C40:C40)</f>
        <v>1075879</v>
      </c>
      <c r="D41" s="80">
        <f>SUM(D40:D40)</f>
        <v>700911</v>
      </c>
      <c r="E41" s="83">
        <f>D41/C41</f>
        <v>0.65147753604262193</v>
      </c>
      <c r="F41" s="29">
        <f>SUM(F40:F40)</f>
        <v>770970</v>
      </c>
      <c r="G41" s="73">
        <f>SUM(G40:G40)</f>
        <v>524712</v>
      </c>
      <c r="H41" s="31">
        <f t="shared" si="18"/>
        <v>0.68058679326043814</v>
      </c>
      <c r="I41" s="29">
        <f>SUM(I40:I40)</f>
        <v>189572</v>
      </c>
      <c r="J41" s="73">
        <f>SUM(J40:J40)</f>
        <v>127047</v>
      </c>
      <c r="K41" s="32">
        <f t="shared" si="4"/>
        <v>0.67017808537125734</v>
      </c>
      <c r="L41" s="29">
        <f t="shared" ref="L41:M41" si="19">SUM(L40:L40)</f>
        <v>115337</v>
      </c>
      <c r="M41" s="116">
        <f t="shared" si="19"/>
        <v>49152</v>
      </c>
      <c r="N41" s="32">
        <f t="shared" si="3"/>
        <v>0.42615986196970618</v>
      </c>
    </row>
    <row r="42" spans="1:15" ht="18" customHeight="1" x14ac:dyDescent="0.3">
      <c r="A42" s="33" t="s">
        <v>53</v>
      </c>
      <c r="B42" s="14" t="s">
        <v>12</v>
      </c>
      <c r="C42" s="38"/>
      <c r="D42" s="40"/>
      <c r="E42" s="49"/>
      <c r="F42" s="38"/>
      <c r="G42" s="39"/>
      <c r="H42" s="41"/>
      <c r="I42" s="38"/>
      <c r="J42" s="39"/>
      <c r="K42" s="34"/>
      <c r="L42" s="38"/>
      <c r="M42" s="39"/>
      <c r="N42" s="35"/>
    </row>
    <row r="43" spans="1:15" ht="18" customHeight="1" thickBot="1" x14ac:dyDescent="0.35">
      <c r="A43" s="43">
        <v>28</v>
      </c>
      <c r="B43" s="2" t="s">
        <v>43</v>
      </c>
      <c r="C43" s="24">
        <v>1679578.0854199999</v>
      </c>
      <c r="D43" s="79">
        <v>1109200.2858982</v>
      </c>
      <c r="E43" s="117">
        <f>D43/C43</f>
        <v>0.66040411906233598</v>
      </c>
      <c r="F43" s="24">
        <v>973869</v>
      </c>
      <c r="G43" s="36">
        <v>702570</v>
      </c>
      <c r="H43" s="37">
        <f t="shared" ref="H43:H44" si="20">G43/F43</f>
        <v>0.72142146428318388</v>
      </c>
      <c r="I43" s="24">
        <v>423702</v>
      </c>
      <c r="J43" s="36">
        <v>303687</v>
      </c>
      <c r="K43" s="26">
        <f t="shared" si="4"/>
        <v>0.71674667572964013</v>
      </c>
      <c r="L43" s="24">
        <v>282007</v>
      </c>
      <c r="M43" s="36">
        <v>102943</v>
      </c>
      <c r="N43" s="26">
        <f t="shared" si="3"/>
        <v>0.36503703808770704</v>
      </c>
    </row>
    <row r="44" spans="1:15" ht="18" customHeight="1" thickBot="1" x14ac:dyDescent="0.35">
      <c r="A44" s="27"/>
      <c r="B44" s="28" t="s">
        <v>1</v>
      </c>
      <c r="C44" s="44">
        <f>SUM(C43:C43)</f>
        <v>1679578.0854199999</v>
      </c>
      <c r="D44" s="91">
        <f>SUM(D43:D43)</f>
        <v>1109200.2858982</v>
      </c>
      <c r="E44" s="83">
        <f>D44/C44</f>
        <v>0.66040411906233598</v>
      </c>
      <c r="F44" s="44">
        <f>SUM(F43:F43)</f>
        <v>973869</v>
      </c>
      <c r="G44" s="56">
        <f>SUM(G43:G43)</f>
        <v>702570</v>
      </c>
      <c r="H44" s="31">
        <f t="shared" si="20"/>
        <v>0.72142146428318388</v>
      </c>
      <c r="I44" s="44">
        <f>SUM(I43:I43)</f>
        <v>423702</v>
      </c>
      <c r="J44" s="56">
        <f>SUM(J43:J43)</f>
        <v>303687</v>
      </c>
      <c r="K44" s="32">
        <f t="shared" si="4"/>
        <v>0.71674667572964013</v>
      </c>
      <c r="L44" s="44">
        <f>SUM(L43:L43)</f>
        <v>282007</v>
      </c>
      <c r="M44" s="56">
        <f>SUM(M43:M43)</f>
        <v>102943</v>
      </c>
      <c r="N44" s="32">
        <f t="shared" si="3"/>
        <v>0.36503703808770704</v>
      </c>
    </row>
    <row r="45" spans="1:15" ht="18" customHeight="1" thickBot="1" x14ac:dyDescent="0.35">
      <c r="A45" s="46"/>
      <c r="B45" s="47" t="s">
        <v>13</v>
      </c>
      <c r="C45" s="48"/>
      <c r="D45" s="51"/>
      <c r="E45" s="49"/>
      <c r="F45" s="48"/>
      <c r="G45" s="50"/>
      <c r="H45" s="52"/>
      <c r="I45" s="53"/>
      <c r="J45" s="50"/>
      <c r="K45" s="54"/>
      <c r="L45" s="53"/>
      <c r="M45" s="50"/>
      <c r="N45" s="55"/>
    </row>
    <row r="46" spans="1:15" ht="18" customHeight="1" thickBot="1" x14ac:dyDescent="0.35">
      <c r="A46" s="27"/>
      <c r="B46" s="28" t="s">
        <v>54</v>
      </c>
      <c r="C46" s="44">
        <f>SUM(C20+C32+C38)</f>
        <v>44605518.669466287</v>
      </c>
      <c r="D46" s="45">
        <f>SUM(D20+D32+D38)</f>
        <v>26359449.41819362</v>
      </c>
      <c r="E46" s="30">
        <f>D46/C46</f>
        <v>0.59094592338497776</v>
      </c>
      <c r="F46" s="44">
        <f t="shared" ref="F46:G46" si="21">SUM(F20+F32+F38)</f>
        <v>8325152.5958156884</v>
      </c>
      <c r="G46" s="56">
        <f t="shared" si="21"/>
        <v>5778328.9485274218</v>
      </c>
      <c r="H46" s="31">
        <f t="shared" ref="H46:H50" si="22">G46/F46</f>
        <v>0.6940808450083753</v>
      </c>
      <c r="I46" s="44">
        <f t="shared" ref="I46:J46" si="23">SUM(I20+I32+I38)</f>
        <v>14225593.322216887</v>
      </c>
      <c r="J46" s="56">
        <f t="shared" si="23"/>
        <v>6416658.1117775766</v>
      </c>
      <c r="K46" s="32">
        <f t="shared" si="4"/>
        <v>0.45106435748843815</v>
      </c>
      <c r="L46" s="44">
        <f t="shared" ref="L46:M46" si="24">SUM(L20+L32+L38)</f>
        <v>22054772.513138119</v>
      </c>
      <c r="M46" s="56">
        <f t="shared" si="24"/>
        <v>14164399.936875694</v>
      </c>
      <c r="N46" s="32">
        <f t="shared" si="3"/>
        <v>0.64223740818173947</v>
      </c>
    </row>
    <row r="47" spans="1:15" ht="18" customHeight="1" thickBot="1" x14ac:dyDescent="0.35">
      <c r="A47" s="46"/>
      <c r="B47" s="47" t="s">
        <v>55</v>
      </c>
      <c r="C47" s="57">
        <f>SUM(C41)</f>
        <v>1075879</v>
      </c>
      <c r="D47" s="76">
        <f>SUM(D41)</f>
        <v>700911</v>
      </c>
      <c r="E47" s="49">
        <f>D47/C47</f>
        <v>0.65147753604262193</v>
      </c>
      <c r="F47" s="57">
        <f>SUM(F41)</f>
        <v>770970</v>
      </c>
      <c r="G47" s="58">
        <f>SUM(G41)</f>
        <v>524712</v>
      </c>
      <c r="H47" s="59">
        <f t="shared" si="22"/>
        <v>0.68058679326043814</v>
      </c>
      <c r="I47" s="57">
        <f>SUM(I41)</f>
        <v>189572</v>
      </c>
      <c r="J47" s="58">
        <f>SUM(J41)</f>
        <v>127047</v>
      </c>
      <c r="K47" s="55">
        <f t="shared" si="4"/>
        <v>0.67017808537125734</v>
      </c>
      <c r="L47" s="60">
        <f>SUM(L41)</f>
        <v>115337</v>
      </c>
      <c r="M47" s="56">
        <f>SUM(M41)</f>
        <v>49152</v>
      </c>
      <c r="N47" s="32">
        <f t="shared" si="3"/>
        <v>0.42615986196970618</v>
      </c>
    </row>
    <row r="48" spans="1:15" ht="18" thickBot="1" x14ac:dyDescent="0.35">
      <c r="A48" s="27"/>
      <c r="B48" s="28" t="s">
        <v>56</v>
      </c>
      <c r="C48" s="44">
        <f>SUM(C46:C47)</f>
        <v>45681397.669466287</v>
      </c>
      <c r="D48" s="45">
        <f>SUM(D46:D47)</f>
        <v>27060360.41819362</v>
      </c>
      <c r="E48" s="30">
        <f>D48/C48</f>
        <v>0.59237155163229438</v>
      </c>
      <c r="F48" s="44">
        <f>SUM(F46:F47)</f>
        <v>9096122.5958156884</v>
      </c>
      <c r="G48" s="56">
        <f>SUM(G46:G47)</f>
        <v>6303040.9485274218</v>
      </c>
      <c r="H48" s="31">
        <f t="shared" si="22"/>
        <v>0.69293711492266896</v>
      </c>
      <c r="I48" s="44">
        <f>SUM(I46:I47)</f>
        <v>14415165.322216887</v>
      </c>
      <c r="J48" s="56">
        <f>SUM(J46:J47)</f>
        <v>6543705.1117775766</v>
      </c>
      <c r="K48" s="32">
        <f t="shared" si="4"/>
        <v>0.45394589416829734</v>
      </c>
      <c r="L48" s="44">
        <f t="shared" ref="L48:M48" si="25">SUM(L46:L47)</f>
        <v>22170109.513138119</v>
      </c>
      <c r="M48" s="56">
        <f t="shared" si="25"/>
        <v>14213551.936875694</v>
      </c>
      <c r="N48" s="32">
        <f t="shared" si="3"/>
        <v>0.64111329393536243</v>
      </c>
    </row>
    <row r="49" spans="1:14" ht="18" thickBot="1" x14ac:dyDescent="0.35">
      <c r="A49" s="46"/>
      <c r="B49" s="47" t="s">
        <v>14</v>
      </c>
      <c r="C49" s="57"/>
      <c r="D49" s="77"/>
      <c r="E49" s="49"/>
      <c r="F49" s="53"/>
      <c r="G49" s="61"/>
      <c r="H49" s="62"/>
      <c r="I49" s="53"/>
      <c r="J49" s="61"/>
      <c r="K49" s="54"/>
      <c r="L49" s="53"/>
      <c r="M49" s="61"/>
      <c r="N49" s="55"/>
    </row>
    <row r="50" spans="1:14" ht="18" thickBot="1" x14ac:dyDescent="0.35">
      <c r="A50" s="27"/>
      <c r="B50" s="28" t="s">
        <v>57</v>
      </c>
      <c r="C50" s="44">
        <f>C48+C43</f>
        <v>47360975.754886284</v>
      </c>
      <c r="D50" s="56">
        <f>D48+D43</f>
        <v>28169560.704091821</v>
      </c>
      <c r="E50" s="30">
        <f>D50/C50</f>
        <v>0.59478421327046949</v>
      </c>
      <c r="F50" s="44">
        <f t="shared" ref="F50:G50" si="26">F48+F43</f>
        <v>10069991.595815688</v>
      </c>
      <c r="G50" s="56">
        <f t="shared" si="26"/>
        <v>7005610.9485274218</v>
      </c>
      <c r="H50" s="31">
        <f t="shared" si="22"/>
        <v>0.69569183666830603</v>
      </c>
      <c r="I50" s="44">
        <f t="shared" ref="I50:J50" si="27">I48+I43</f>
        <v>14838867.322216887</v>
      </c>
      <c r="J50" s="56">
        <f t="shared" si="27"/>
        <v>6847392.1117775766</v>
      </c>
      <c r="K50" s="32">
        <f t="shared" si="4"/>
        <v>0.46144978340264547</v>
      </c>
      <c r="L50" s="44">
        <f t="shared" ref="L50:M50" si="28">L48+L43</f>
        <v>22452116.513138119</v>
      </c>
      <c r="M50" s="56">
        <f t="shared" si="28"/>
        <v>14316494.936875694</v>
      </c>
      <c r="N50" s="32">
        <f t="shared" si="3"/>
        <v>0.63764567266957783</v>
      </c>
    </row>
    <row r="51" spans="1:14" x14ac:dyDescent="0.25">
      <c r="A51" s="5"/>
      <c r="B51" s="63"/>
      <c r="C51" s="64"/>
      <c r="D51" s="64"/>
      <c r="E51" s="64"/>
      <c r="F51" s="99"/>
      <c r="G51" s="99"/>
      <c r="H51" s="99"/>
      <c r="I51" s="99"/>
      <c r="J51" s="99"/>
      <c r="K51" s="99"/>
    </row>
    <row r="52" spans="1:14" x14ac:dyDescent="0.25">
      <c r="M52" s="68" t="s">
        <v>49</v>
      </c>
    </row>
    <row r="63" spans="1:14" x14ac:dyDescent="0.25">
      <c r="J63" s="65" t="s">
        <v>5</v>
      </c>
    </row>
  </sheetData>
  <mergeCells count="11">
    <mergeCell ref="L5:N5"/>
    <mergeCell ref="A3:N3"/>
    <mergeCell ref="H2:N2"/>
    <mergeCell ref="F51:K51"/>
    <mergeCell ref="A5:A6"/>
    <mergeCell ref="B5:B6"/>
    <mergeCell ref="F5:H5"/>
    <mergeCell ref="I5:K5"/>
    <mergeCell ref="C5:D5"/>
    <mergeCell ref="E5:E6"/>
    <mergeCell ref="J4:M4"/>
  </mergeCells>
  <phoneticPr fontId="0" type="noConversion"/>
  <pageMargins left="0.44" right="0.24" top="0.65" bottom="0" header="0.17" footer="0.26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2021-03-15T12:00:03Z</cp:lastPrinted>
  <dcterms:created xsi:type="dcterms:W3CDTF">2005-03-03T05:09:12Z</dcterms:created>
  <dcterms:modified xsi:type="dcterms:W3CDTF">2021-03-15T12:00:08Z</dcterms:modified>
</cp:coreProperties>
</file>