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DEC202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" l="1"/>
  <c r="J38" i="2"/>
  <c r="J39" i="2" s="1"/>
  <c r="I38" i="2"/>
  <c r="I39" i="2" s="1"/>
  <c r="E39" i="2"/>
  <c r="F39" i="2"/>
  <c r="G39" i="2"/>
  <c r="H39" i="2"/>
  <c r="D39" i="2"/>
  <c r="J35" i="2" l="1"/>
  <c r="I35" i="2"/>
  <c r="I42" i="2" l="1"/>
  <c r="E42" i="2"/>
  <c r="F42" i="2"/>
  <c r="G42" i="2"/>
  <c r="H42" i="2"/>
  <c r="D42" i="2"/>
  <c r="J41" i="2"/>
  <c r="J42" i="2" s="1"/>
  <c r="E44" i="2"/>
  <c r="F44" i="2"/>
  <c r="G44" i="2"/>
  <c r="H44" i="2"/>
  <c r="D44" i="2"/>
  <c r="E36" i="2"/>
  <c r="F36" i="2"/>
  <c r="G36" i="2"/>
  <c r="H36" i="2"/>
  <c r="J36" i="2" s="1"/>
  <c r="D36" i="2"/>
  <c r="E34" i="2"/>
  <c r="F34" i="2"/>
  <c r="H34" i="2"/>
  <c r="D34" i="2"/>
  <c r="E21" i="2"/>
  <c r="F21" i="2"/>
  <c r="H21" i="2"/>
  <c r="E37" i="2" l="1"/>
  <c r="E40" i="2"/>
  <c r="E46" i="2" s="1"/>
  <c r="I36" i="2"/>
  <c r="F37" i="2"/>
  <c r="F40" i="2" s="1"/>
  <c r="F46" i="2" s="1"/>
  <c r="H37" i="2"/>
  <c r="D37" i="2"/>
  <c r="J34" i="2"/>
  <c r="D40" i="2" l="1"/>
  <c r="D46" i="2" s="1"/>
  <c r="H40" i="2"/>
  <c r="J37" i="2"/>
  <c r="J40" i="2"/>
  <c r="H46" i="2"/>
  <c r="J46" i="2" s="1"/>
  <c r="J9" i="2" l="1"/>
  <c r="I9" i="2"/>
  <c r="J25" i="2" l="1"/>
  <c r="I25" i="2" l="1"/>
  <c r="G34" i="2"/>
  <c r="I34" i="2" l="1"/>
  <c r="G37" i="2"/>
  <c r="I37" i="2" s="1"/>
  <c r="J10" i="2"/>
  <c r="I10" i="2" l="1"/>
  <c r="G21" i="2"/>
  <c r="G40" i="2" s="1"/>
  <c r="I30" i="2"/>
  <c r="J30" i="2"/>
  <c r="I31" i="2"/>
  <c r="J31" i="2"/>
  <c r="I32" i="2"/>
  <c r="J32" i="2"/>
  <c r="I33" i="2"/>
  <c r="J33" i="2"/>
  <c r="J29" i="2"/>
  <c r="I26" i="2"/>
  <c r="J26" i="2"/>
  <c r="I27" i="2"/>
  <c r="J27" i="2"/>
  <c r="I28" i="2"/>
  <c r="J28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J24" i="2"/>
  <c r="I24" i="2"/>
  <c r="G46" i="2" l="1"/>
  <c r="I46" i="2" s="1"/>
  <c r="I40" i="2"/>
  <c r="J11" i="2"/>
  <c r="I11" i="2"/>
  <c r="I29" i="2" l="1"/>
</calcChain>
</file>

<file path=xl/sharedStrings.xml><?xml version="1.0" encoding="utf-8"?>
<sst xmlns="http://schemas.openxmlformats.org/spreadsheetml/2006/main" count="52" uniqueCount="52">
  <si>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</si>
  <si>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</si>
  <si>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</si>
  <si>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</si>
  <si>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</si>
  <si>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</si>
  <si>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</si>
  <si>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</si>
  <si>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</si>
  <si>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</si>
  <si>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</si>
  <si>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</si>
  <si>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</si>
  <si>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</si>
  <si>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</si>
  <si>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</si>
  <si>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</si>
  <si>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</si>
  <si>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</si>
  <si>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</si>
  <si>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</si>
  <si>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</si>
  <si>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</si>
  <si>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</si>
  <si>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</si>
  <si>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</si>
  <si>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</si>
  <si>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Karnataka Bank</t>
  </si>
  <si>
    <t>Karur Vysya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</si>
  <si>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</si>
  <si>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</si>
  <si>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</si>
  <si>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</si>
  <si>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</si>
  <si>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</si>
  <si>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</si>
  <si>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</si>
  <si>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</si>
  <si>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</si>
  <si>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</si>
  <si>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</si>
  <si>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</si>
  <si>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</si>
  <si>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</si>
  <si>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</si>
  <si>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</si>
  <si>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</si>
  <si>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</si>
  <si>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</si>
  <si>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CD RATIO OF BANKS AS ON 31.12.2020 (Net of NRE Deposit)</t>
  </si>
  <si>
    <t>DISTRICT NAME : JALANDHAR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</si>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</sst>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2" fillId="0" borderId="2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 wrapText="1"/>
    </xf>
    <xf numFmtId="1" fontId="2" fillId="0" borderId="2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1" fontId="2" fillId="0" borderId="14" xfId="0" applyNumberFormat="1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164" fontId="1" fillId="0" borderId="10" xfId="0" applyNumberFormat="1" applyFont="1" applyBorder="1" applyAlignment="1"/>
    <xf numFmtId="164" fontId="1" fillId="0" borderId="11" xfId="0" applyNumberFormat="1" applyFont="1" applyBorder="1" applyAlignment="1"/>
    <xf numFmtId="1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18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0" fontId="4" fillId="2" borderId="0" xfId="0" applyFont="1" applyFill="1"/>
    <xf numFmtId="1" fontId="4" fillId="2" borderId="14" xfId="0" applyNumberFormat="1" applyFont="1" applyFill="1" applyBorder="1" applyAlignment="1" applyProtection="1">
      <alignment vertical="center"/>
      <protection locked="0"/>
    </xf>
    <xf numFmtId="1" fontId="4" fillId="2" borderId="2" xfId="0" applyNumberFormat="1" applyFont="1" applyFill="1" applyBorder="1" applyAlignment="1" applyProtection="1">
      <alignment vertical="center"/>
      <protection locked="0"/>
    </xf>
    <xf numFmtId="164" fontId="1" fillId="0" borderId="19" xfId="0" applyNumberFormat="1" applyFont="1" applyBorder="1" applyAlignment="1"/>
    <xf numFmtId="2" fontId="1" fillId="0" borderId="11" xfId="0" applyNumberFormat="1" applyFont="1" applyBorder="1" applyAlignment="1"/>
    <xf numFmtId="2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vertical="center"/>
      <protection locked="0"/>
    </xf>
    <xf numFmtId="2" fontId="4" fillId="2" borderId="14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2" xfId="0" applyNumberFormat="1" applyFont="1" applyFill="1" applyBorder="1" applyAlignment="1" applyProtection="1">
      <alignment vertical="center"/>
      <protection locked="0"/>
    </xf>
    <xf numFmtId="2" fontId="4" fillId="2" borderId="13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/>
    <xf numFmtId="1" fontId="1" fillId="2" borderId="10" xfId="0" applyNumberFormat="1" applyFont="1" applyFill="1" applyBorder="1" applyAlignment="1"/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topLeftCell="A31" workbookViewId="0">
      <selection activeCell="C43" sqref="C43"/>
    </sheetView>
  </sheetViews>
  <sheetFormatPr defaultRowHeight="14.4" x14ac:dyDescent="0.3"/>
  <cols>
    <col min="2" max="2" width="7.6640625" customWidth="1"/>
    <col min="3" max="3" width="35.7773437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0.6640625" customWidth="1"/>
    <col min="10" max="10" width="13.44140625" customWidth="1"/>
  </cols>
  <sheetData>
    <row r="2" spans="2:10" ht="15" thickBot="1" x14ac:dyDescent="0.35">
      <c r="I2" s="48" t="s">
        <v>51</v>
      </c>
      <c r="J2" s="48"/>
    </row>
    <row r="3" spans="2:10" ht="19.8" customHeight="1" thickBot="1" x14ac:dyDescent="0.4">
      <c r="B3" s="49" t="s">
        <v>50</v>
      </c>
      <c r="C3" s="50"/>
      <c r="D3" s="50"/>
      <c r="E3" s="50"/>
      <c r="F3" s="50"/>
      <c r="G3" s="50"/>
      <c r="H3" s="50"/>
      <c r="I3" s="50"/>
      <c r="J3" s="51"/>
    </row>
    <row r="4" spans="2:10" ht="15.6" customHeight="1" thickBot="1" x14ac:dyDescent="0.35">
      <c r="B4" s="55" t="s">
        <v>49</v>
      </c>
      <c r="C4" s="56"/>
      <c r="D4" s="56"/>
      <c r="E4" s="56"/>
      <c r="F4" s="56"/>
      <c r="G4" s="56"/>
      <c r="H4" s="56"/>
      <c r="I4" s="56"/>
      <c r="J4" s="57"/>
    </row>
    <row r="5" spans="2:10" ht="13.65" customHeight="1" thickBot="1" x14ac:dyDescent="0.35">
      <c r="B5" s="52" t="s">
        <v>0</v>
      </c>
      <c r="C5" s="53"/>
      <c r="D5" s="53"/>
      <c r="E5" s="53"/>
      <c r="F5" s="53"/>
      <c r="G5" s="53"/>
      <c r="H5" s="53"/>
      <c r="I5" s="53"/>
      <c r="J5" s="54"/>
    </row>
    <row r="6" spans="2:10" s="21" customFormat="1" ht="39" customHeight="1" x14ac:dyDescent="0.25">
      <c r="B6" s="58" t="s">
        <v>5</v>
      </c>
      <c r="C6" s="58" t="s">
        <v>1</v>
      </c>
      <c r="D6" s="60" t="s">
        <v>40</v>
      </c>
      <c r="E6" s="60" t="s">
        <v>41</v>
      </c>
      <c r="F6" s="66" t="s">
        <v>42</v>
      </c>
      <c r="G6" s="60" t="s">
        <v>43</v>
      </c>
      <c r="H6" s="60" t="s">
        <v>44</v>
      </c>
      <c r="I6" s="62" t="s">
        <v>45</v>
      </c>
      <c r="J6" s="64" t="s">
        <v>46</v>
      </c>
    </row>
    <row r="7" spans="2:10" s="21" customFormat="1" ht="30" customHeight="1" thickBot="1" x14ac:dyDescent="0.3">
      <c r="B7" s="59"/>
      <c r="C7" s="59"/>
      <c r="D7" s="61"/>
      <c r="E7" s="61"/>
      <c r="F7" s="67"/>
      <c r="G7" s="61"/>
      <c r="H7" s="61"/>
      <c r="I7" s="63"/>
      <c r="J7" s="65"/>
    </row>
    <row r="8" spans="2:10" s="22" customFormat="1" ht="15.75" customHeight="1" thickBot="1" x14ac:dyDescent="0.3">
      <c r="B8" s="23"/>
      <c r="C8" s="24"/>
      <c r="D8" s="44">
        <v>1</v>
      </c>
      <c r="E8" s="44">
        <v>2</v>
      </c>
      <c r="F8" s="45">
        <v>3</v>
      </c>
      <c r="G8" s="44">
        <v>4</v>
      </c>
      <c r="H8" s="44">
        <v>5</v>
      </c>
      <c r="I8" s="44">
        <v>6</v>
      </c>
      <c r="J8" s="46">
        <v>7</v>
      </c>
    </row>
    <row r="9" spans="2:10" s="21" customFormat="1" ht="18.899999999999999" customHeight="1" x14ac:dyDescent="0.25">
      <c r="B9" s="2">
        <v>1</v>
      </c>
      <c r="C9" s="5" t="s">
        <v>6</v>
      </c>
      <c r="D9" s="28">
        <v>26</v>
      </c>
      <c r="E9" s="28">
        <v>218448</v>
      </c>
      <c r="F9" s="28">
        <v>6633</v>
      </c>
      <c r="G9" s="28">
        <v>211815</v>
      </c>
      <c r="H9" s="28">
        <v>30860.802879999996</v>
      </c>
      <c r="I9" s="36">
        <f>H9*100/G9</f>
        <v>14.569696612610059</v>
      </c>
      <c r="J9" s="37">
        <f>H9*100/E9</f>
        <v>14.127299348128615</v>
      </c>
    </row>
    <row r="10" spans="2:10" s="21" customFormat="1" ht="18.899999999999999" customHeight="1" x14ac:dyDescent="0.25">
      <c r="B10" s="2">
        <v>2</v>
      </c>
      <c r="C10" s="5" t="s">
        <v>7</v>
      </c>
      <c r="D10" s="28">
        <v>21</v>
      </c>
      <c r="E10" s="28">
        <v>267530</v>
      </c>
      <c r="F10" s="28">
        <v>8507</v>
      </c>
      <c r="G10" s="28">
        <v>259023</v>
      </c>
      <c r="H10" s="28">
        <v>47486.91</v>
      </c>
      <c r="I10" s="36">
        <f>H10*100/G10</f>
        <v>18.3330862510279</v>
      </c>
      <c r="J10" s="37">
        <f>H10*100/E10</f>
        <v>17.750125219601539</v>
      </c>
    </row>
    <row r="11" spans="2:10" s="21" customFormat="1" ht="18.899999999999999" customHeight="1" x14ac:dyDescent="0.25">
      <c r="B11" s="2">
        <v>3</v>
      </c>
      <c r="C11" s="5" t="s">
        <v>8</v>
      </c>
      <c r="D11" s="28">
        <v>2</v>
      </c>
      <c r="E11" s="28">
        <v>9732</v>
      </c>
      <c r="F11" s="28">
        <v>220</v>
      </c>
      <c r="G11" s="28">
        <v>9512</v>
      </c>
      <c r="H11" s="28">
        <v>1973</v>
      </c>
      <c r="I11" s="36">
        <f>H11*100/G11</f>
        <v>20.742220353238014</v>
      </c>
      <c r="J11" s="37">
        <f>H11*100/E11</f>
        <v>20.27332511302918</v>
      </c>
    </row>
    <row r="12" spans="2:10" s="21" customFormat="1" ht="18.899999999999999" customHeight="1" x14ac:dyDescent="0.25">
      <c r="B12" s="2">
        <v>4</v>
      </c>
      <c r="C12" s="5" t="s">
        <v>9</v>
      </c>
      <c r="D12" s="28">
        <v>67</v>
      </c>
      <c r="E12" s="28">
        <v>469300</v>
      </c>
      <c r="F12" s="28">
        <v>164551</v>
      </c>
      <c r="G12" s="28">
        <v>304749</v>
      </c>
      <c r="H12" s="28">
        <v>176799.99760269999</v>
      </c>
      <c r="I12" s="36">
        <f t="shared" ref="I12:I23" si="0">H12*100/G12</f>
        <v>58.014955784169921</v>
      </c>
      <c r="J12" s="37">
        <f t="shared" ref="J12:J23" si="1">H12*100/E12</f>
        <v>37.673129683081186</v>
      </c>
    </row>
    <row r="13" spans="2:10" s="21" customFormat="1" ht="18.899999999999999" customHeight="1" x14ac:dyDescent="0.25">
      <c r="B13" s="2">
        <v>5</v>
      </c>
      <c r="C13" s="5" t="s">
        <v>10</v>
      </c>
      <c r="D13" s="30">
        <v>19</v>
      </c>
      <c r="E13" s="28">
        <v>91636.07</v>
      </c>
      <c r="F13" s="28">
        <v>8751</v>
      </c>
      <c r="G13" s="28">
        <v>82885.070000000007</v>
      </c>
      <c r="H13" s="28">
        <v>32278.51</v>
      </c>
      <c r="I13" s="36">
        <f t="shared" si="0"/>
        <v>38.943696373786011</v>
      </c>
      <c r="J13" s="37">
        <f t="shared" si="1"/>
        <v>35.224677356853036</v>
      </c>
    </row>
    <row r="14" spans="2:10" s="31" customFormat="1" ht="18.899999999999999" customHeight="1" x14ac:dyDescent="0.25">
      <c r="B14" s="18">
        <v>6</v>
      </c>
      <c r="C14" s="19" t="s">
        <v>11</v>
      </c>
      <c r="D14" s="28">
        <v>25</v>
      </c>
      <c r="E14" s="28">
        <v>114732</v>
      </c>
      <c r="F14" s="28">
        <v>2871</v>
      </c>
      <c r="G14" s="28">
        <v>111861</v>
      </c>
      <c r="H14" s="28">
        <v>59382.38</v>
      </c>
      <c r="I14" s="36">
        <f t="shared" si="0"/>
        <v>53.085865493782464</v>
      </c>
      <c r="J14" s="37">
        <f t="shared" si="1"/>
        <v>51.757469581285079</v>
      </c>
    </row>
    <row r="15" spans="2:10" s="21" customFormat="1" ht="18.899999999999999" customHeight="1" x14ac:dyDescent="0.25">
      <c r="B15" s="2">
        <v>7</v>
      </c>
      <c r="C15" s="5" t="s">
        <v>12</v>
      </c>
      <c r="D15" s="28">
        <v>13</v>
      </c>
      <c r="E15" s="28">
        <v>107020</v>
      </c>
      <c r="F15" s="28">
        <v>16511</v>
      </c>
      <c r="G15" s="28">
        <v>90509</v>
      </c>
      <c r="H15" s="28">
        <v>13370.48</v>
      </c>
      <c r="I15" s="36">
        <f t="shared" si="0"/>
        <v>14.772541957153432</v>
      </c>
      <c r="J15" s="37">
        <f t="shared" si="1"/>
        <v>12.49344047841525</v>
      </c>
    </row>
    <row r="16" spans="2:10" s="21" customFormat="1" ht="18.899999999999999" customHeight="1" x14ac:dyDescent="0.25">
      <c r="B16" s="2">
        <v>8</v>
      </c>
      <c r="C16" s="5" t="s">
        <v>13</v>
      </c>
      <c r="D16" s="28">
        <v>50</v>
      </c>
      <c r="E16" s="28">
        <v>395206</v>
      </c>
      <c r="F16" s="28">
        <v>79328</v>
      </c>
      <c r="G16" s="28">
        <v>315878</v>
      </c>
      <c r="H16" s="28">
        <v>94356.42</v>
      </c>
      <c r="I16" s="36">
        <f t="shared" si="0"/>
        <v>29.871159118393809</v>
      </c>
      <c r="J16" s="37">
        <f t="shared" si="1"/>
        <v>23.875249869688215</v>
      </c>
    </row>
    <row r="17" spans="2:10" s="21" customFormat="1" ht="18.899999999999999" customHeight="1" x14ac:dyDescent="0.25">
      <c r="B17" s="2">
        <v>9</v>
      </c>
      <c r="C17" s="5" t="s">
        <v>14</v>
      </c>
      <c r="D17" s="28">
        <v>125</v>
      </c>
      <c r="E17" s="28">
        <v>1280910</v>
      </c>
      <c r="F17" s="28">
        <v>304415</v>
      </c>
      <c r="G17" s="28">
        <v>976495</v>
      </c>
      <c r="H17" s="28">
        <v>400805</v>
      </c>
      <c r="I17" s="36">
        <f t="shared" si="0"/>
        <v>41.045269048996666</v>
      </c>
      <c r="J17" s="37">
        <f t="shared" si="1"/>
        <v>31.290644932118571</v>
      </c>
    </row>
    <row r="18" spans="2:10" s="21" customFormat="1" ht="18.899999999999999" customHeight="1" x14ac:dyDescent="0.25">
      <c r="B18" s="2">
        <v>10</v>
      </c>
      <c r="C18" s="5" t="s">
        <v>15</v>
      </c>
      <c r="D18" s="28">
        <v>93</v>
      </c>
      <c r="E18" s="28">
        <v>1402845</v>
      </c>
      <c r="F18" s="28">
        <v>30020</v>
      </c>
      <c r="G18" s="28">
        <v>1372825</v>
      </c>
      <c r="H18" s="28">
        <v>147642.31</v>
      </c>
      <c r="I18" s="36">
        <f t="shared" si="0"/>
        <v>10.754634421721633</v>
      </c>
      <c r="J18" s="37">
        <f t="shared" si="1"/>
        <v>10.52449201444208</v>
      </c>
    </row>
    <row r="19" spans="2:10" s="21" customFormat="1" ht="18.899999999999999" customHeight="1" x14ac:dyDescent="0.25">
      <c r="B19" s="2">
        <v>11</v>
      </c>
      <c r="C19" s="5" t="s">
        <v>16</v>
      </c>
      <c r="D19" s="28">
        <v>37</v>
      </c>
      <c r="E19" s="28">
        <v>212349</v>
      </c>
      <c r="F19" s="28">
        <v>24281.39</v>
      </c>
      <c r="G19" s="28">
        <v>188067.61</v>
      </c>
      <c r="H19" s="28">
        <v>47371.07</v>
      </c>
      <c r="I19" s="36">
        <f t="shared" si="0"/>
        <v>25.188319243276396</v>
      </c>
      <c r="J19" s="37">
        <f t="shared" si="1"/>
        <v>22.308120123005054</v>
      </c>
    </row>
    <row r="20" spans="2:10" s="21" customFormat="1" ht="18.899999999999999" customHeight="1" thickBot="1" x14ac:dyDescent="0.3">
      <c r="B20" s="12">
        <v>12</v>
      </c>
      <c r="C20" s="20" t="s">
        <v>17</v>
      </c>
      <c r="D20" s="32">
        <v>45</v>
      </c>
      <c r="E20" s="32">
        <v>410011</v>
      </c>
      <c r="F20" s="32">
        <v>38670</v>
      </c>
      <c r="G20" s="32">
        <v>371341</v>
      </c>
      <c r="H20" s="32">
        <v>122103.24</v>
      </c>
      <c r="I20" s="38">
        <f t="shared" si="0"/>
        <v>32.881701724291148</v>
      </c>
      <c r="J20" s="39">
        <f t="shared" si="1"/>
        <v>29.780479060317894</v>
      </c>
    </row>
    <row r="21" spans="2:10" s="21" customFormat="1" ht="18.899999999999999" customHeight="1" thickBot="1" x14ac:dyDescent="0.3">
      <c r="B21" s="13"/>
      <c r="C21" s="10" t="s">
        <v>18</v>
      </c>
      <c r="D21" s="25">
        <v>523</v>
      </c>
      <c r="E21" s="42">
        <f t="shared" ref="E21:H21" si="2">SUM(E9:E20)</f>
        <v>4979719.07</v>
      </c>
      <c r="F21" s="42">
        <f t="shared" si="2"/>
        <v>684758.39</v>
      </c>
      <c r="G21" s="42">
        <f t="shared" si="2"/>
        <v>4294960.68</v>
      </c>
      <c r="H21" s="42">
        <f t="shared" si="2"/>
        <v>1174430.1204826999</v>
      </c>
      <c r="I21" s="26">
        <f t="shared" si="0"/>
        <v>27.344374209328034</v>
      </c>
      <c r="J21" s="27">
        <f t="shared" si="1"/>
        <v>23.584264573437068</v>
      </c>
    </row>
    <row r="22" spans="2:10" s="21" customFormat="1" ht="18.899999999999999" customHeight="1" x14ac:dyDescent="0.25">
      <c r="B22" s="1">
        <v>13</v>
      </c>
      <c r="C22" s="4" t="s">
        <v>19</v>
      </c>
      <c r="D22" s="33">
        <v>32</v>
      </c>
      <c r="E22" s="33">
        <v>183933</v>
      </c>
      <c r="F22" s="33">
        <v>1490</v>
      </c>
      <c r="G22" s="33">
        <v>182443</v>
      </c>
      <c r="H22" s="33">
        <v>123590</v>
      </c>
      <c r="I22" s="40">
        <f t="shared" si="0"/>
        <v>67.741705628607292</v>
      </c>
      <c r="J22" s="41">
        <f t="shared" si="1"/>
        <v>67.19294525724041</v>
      </c>
    </row>
    <row r="23" spans="2:10" s="21" customFormat="1" ht="18.899999999999999" customHeight="1" x14ac:dyDescent="0.25">
      <c r="B23" s="1">
        <v>14</v>
      </c>
      <c r="C23" s="5" t="s">
        <v>20</v>
      </c>
      <c r="D23" s="28">
        <v>1</v>
      </c>
      <c r="E23" s="28">
        <v>18078</v>
      </c>
      <c r="F23" s="28"/>
      <c r="G23" s="28">
        <v>18078</v>
      </c>
      <c r="H23" s="28">
        <v>1531</v>
      </c>
      <c r="I23" s="36">
        <f t="shared" si="0"/>
        <v>8.4688571744662013</v>
      </c>
      <c r="J23" s="37">
        <f t="shared" si="1"/>
        <v>8.4688571744662013</v>
      </c>
    </row>
    <row r="24" spans="2:10" s="21" customFormat="1" ht="18.899999999999999" customHeight="1" x14ac:dyDescent="0.25">
      <c r="B24" s="1">
        <v>15</v>
      </c>
      <c r="C24" s="5" t="s">
        <v>21</v>
      </c>
      <c r="D24" s="28">
        <v>2</v>
      </c>
      <c r="E24" s="28">
        <v>8223</v>
      </c>
      <c r="F24" s="28">
        <v>994</v>
      </c>
      <c r="G24" s="28">
        <v>7229</v>
      </c>
      <c r="H24" s="28">
        <v>2825</v>
      </c>
      <c r="I24" s="36">
        <f>H24*100/G24</f>
        <v>39.078710748374604</v>
      </c>
      <c r="J24" s="37">
        <f>H24*100/E24</f>
        <v>34.354858324212572</v>
      </c>
    </row>
    <row r="25" spans="2:10" s="21" customFormat="1" ht="18.899999999999999" customHeight="1" x14ac:dyDescent="0.25">
      <c r="B25" s="1">
        <v>16</v>
      </c>
      <c r="C25" s="5" t="s">
        <v>22</v>
      </c>
      <c r="D25" s="28">
        <v>49</v>
      </c>
      <c r="E25" s="28">
        <v>484256.31458490004</v>
      </c>
      <c r="F25" s="28">
        <v>88757.6</v>
      </c>
      <c r="G25" s="28">
        <v>395498.71458490007</v>
      </c>
      <c r="H25" s="28">
        <v>283817.81996167934</v>
      </c>
      <c r="I25" s="36">
        <f>H25*100/G25</f>
        <v>71.762008192507878</v>
      </c>
      <c r="J25" s="37">
        <f>H25*100/E25</f>
        <v>58.609007546956889</v>
      </c>
    </row>
    <row r="26" spans="2:10" s="21" customFormat="1" ht="18.899999999999999" customHeight="1" x14ac:dyDescent="0.25">
      <c r="B26" s="1">
        <v>17</v>
      </c>
      <c r="C26" s="5" t="s">
        <v>23</v>
      </c>
      <c r="D26" s="28">
        <v>26</v>
      </c>
      <c r="E26" s="28">
        <v>150160</v>
      </c>
      <c r="F26" s="28">
        <v>23080</v>
      </c>
      <c r="G26" s="28">
        <v>127080</v>
      </c>
      <c r="H26" s="28">
        <v>104671</v>
      </c>
      <c r="I26" s="36">
        <f t="shared" ref="I26:I28" si="3">H26*100/G26</f>
        <v>82.366225999370471</v>
      </c>
      <c r="J26" s="37">
        <f t="shared" ref="J26:J28" si="4">H26*100/E26</f>
        <v>69.706313265849758</v>
      </c>
    </row>
    <row r="27" spans="2:10" s="21" customFormat="1" ht="18.899999999999999" customHeight="1" x14ac:dyDescent="0.25">
      <c r="B27" s="1">
        <v>18</v>
      </c>
      <c r="C27" s="5" t="s">
        <v>24</v>
      </c>
      <c r="D27" s="28">
        <v>7</v>
      </c>
      <c r="E27" s="28">
        <v>55281.17</v>
      </c>
      <c r="F27" s="28">
        <v>724.56</v>
      </c>
      <c r="G27" s="28">
        <v>54556.61</v>
      </c>
      <c r="H27" s="28">
        <v>29794</v>
      </c>
      <c r="I27" s="36">
        <f t="shared" si="3"/>
        <v>54.611164440019273</v>
      </c>
      <c r="J27" s="37">
        <f t="shared" si="4"/>
        <v>53.895386078116658</v>
      </c>
    </row>
    <row r="28" spans="2:10" s="21" customFormat="1" ht="18.899999999999999" customHeight="1" x14ac:dyDescent="0.25">
      <c r="B28" s="1">
        <v>19</v>
      </c>
      <c r="C28" s="5" t="s">
        <v>25</v>
      </c>
      <c r="D28" s="28">
        <v>15</v>
      </c>
      <c r="E28" s="28">
        <v>4110</v>
      </c>
      <c r="F28" s="28">
        <v>36</v>
      </c>
      <c r="G28" s="28">
        <v>4074</v>
      </c>
      <c r="H28" s="28">
        <v>10607</v>
      </c>
      <c r="I28" s="36">
        <f t="shared" si="3"/>
        <v>260.35837015218459</v>
      </c>
      <c r="J28" s="37">
        <f t="shared" si="4"/>
        <v>258.07785888077859</v>
      </c>
    </row>
    <row r="29" spans="2:10" s="21" customFormat="1" ht="18" customHeight="1" x14ac:dyDescent="0.25">
      <c r="B29" s="1">
        <v>20</v>
      </c>
      <c r="C29" s="6" t="s">
        <v>26</v>
      </c>
      <c r="D29" s="28">
        <v>1</v>
      </c>
      <c r="E29" s="28">
        <v>6216</v>
      </c>
      <c r="F29" s="28">
        <v>486</v>
      </c>
      <c r="G29" s="28">
        <v>5730</v>
      </c>
      <c r="H29" s="28">
        <v>4075</v>
      </c>
      <c r="I29" s="36">
        <f>H29*100/G29</f>
        <v>71.116928446771382</v>
      </c>
      <c r="J29" s="37">
        <f>H29*100/E29</f>
        <v>65.556628056628057</v>
      </c>
    </row>
    <row r="30" spans="2:10" s="21" customFormat="1" ht="18.899999999999999" customHeight="1" x14ac:dyDescent="0.25">
      <c r="B30" s="1">
        <v>21</v>
      </c>
      <c r="C30" s="5" t="s">
        <v>27</v>
      </c>
      <c r="D30" s="28">
        <v>1</v>
      </c>
      <c r="E30" s="28">
        <v>7765.13</v>
      </c>
      <c r="F30" s="28">
        <v>384</v>
      </c>
      <c r="G30" s="28">
        <v>7381.13</v>
      </c>
      <c r="H30" s="28">
        <v>2522</v>
      </c>
      <c r="I30" s="36">
        <f t="shared" ref="I30:I33" si="5">H30*100/G30</f>
        <v>34.168210016623469</v>
      </c>
      <c r="J30" s="37">
        <f t="shared" ref="J30:J33" si="6">H30*100/E30</f>
        <v>32.478529013680387</v>
      </c>
    </row>
    <row r="31" spans="2:10" s="21" customFormat="1" ht="18.899999999999999" customHeight="1" x14ac:dyDescent="0.25">
      <c r="B31" s="1">
        <v>22</v>
      </c>
      <c r="C31" s="5" t="s">
        <v>28</v>
      </c>
      <c r="D31" s="28">
        <v>1</v>
      </c>
      <c r="E31" s="28">
        <v>4410</v>
      </c>
      <c r="F31" s="28">
        <v>60</v>
      </c>
      <c r="G31" s="28">
        <v>4350</v>
      </c>
      <c r="H31" s="28">
        <v>3629</v>
      </c>
      <c r="I31" s="36">
        <f t="shared" si="5"/>
        <v>83.425287356321846</v>
      </c>
      <c r="J31" s="37">
        <f t="shared" si="6"/>
        <v>82.290249433106581</v>
      </c>
    </row>
    <row r="32" spans="2:10" s="21" customFormat="1" ht="18.899999999999999" customHeight="1" x14ac:dyDescent="0.25">
      <c r="B32" s="1">
        <v>23</v>
      </c>
      <c r="C32" s="5" t="s">
        <v>29</v>
      </c>
      <c r="D32" s="28">
        <v>12</v>
      </c>
      <c r="E32" s="28">
        <v>178519.67</v>
      </c>
      <c r="F32" s="28">
        <v>4958</v>
      </c>
      <c r="G32" s="28">
        <v>173561.67</v>
      </c>
      <c r="H32" s="28">
        <v>49880</v>
      </c>
      <c r="I32" s="36">
        <f t="shared" si="5"/>
        <v>28.739064333732209</v>
      </c>
      <c r="J32" s="37">
        <f t="shared" si="6"/>
        <v>27.940898613581346</v>
      </c>
    </row>
    <row r="33" spans="2:10" s="21" customFormat="1" ht="18.899999999999999" customHeight="1" thickBot="1" x14ac:dyDescent="0.3">
      <c r="B33" s="1">
        <v>24</v>
      </c>
      <c r="C33" s="7" t="s">
        <v>30</v>
      </c>
      <c r="D33" s="28">
        <v>13</v>
      </c>
      <c r="E33" s="28">
        <v>72001</v>
      </c>
      <c r="F33" s="28">
        <v>3825</v>
      </c>
      <c r="G33" s="28">
        <v>68176</v>
      </c>
      <c r="H33" s="28">
        <v>26238</v>
      </c>
      <c r="I33" s="36">
        <f t="shared" si="5"/>
        <v>38.485684111710867</v>
      </c>
      <c r="J33" s="37">
        <f t="shared" si="6"/>
        <v>36.44116053943695</v>
      </c>
    </row>
    <row r="34" spans="2:10" s="21" customFormat="1" ht="18.899999999999999" customHeight="1" thickBot="1" x14ac:dyDescent="0.3">
      <c r="B34" s="13"/>
      <c r="C34" s="10" t="s">
        <v>31</v>
      </c>
      <c r="D34" s="42">
        <f>SUM(D22:D33)</f>
        <v>160</v>
      </c>
      <c r="E34" s="42">
        <f>SUM(E22:E33)</f>
        <v>1172953.2845849001</v>
      </c>
      <c r="F34" s="42">
        <f>SUM(F22:F33)</f>
        <v>124795.16</v>
      </c>
      <c r="G34" s="42">
        <f>SUM(G22:G33)</f>
        <v>1048158.1245849001</v>
      </c>
      <c r="H34" s="42">
        <f>SUM(H22:H33)</f>
        <v>643179.8199616794</v>
      </c>
      <c r="I34" s="26">
        <f>H34*100/G34</f>
        <v>61.362861659484501</v>
      </c>
      <c r="J34" s="27">
        <f>H34*100/E34</f>
        <v>54.834223017611158</v>
      </c>
    </row>
    <row r="35" spans="2:10" s="21" customFormat="1" ht="18.899999999999999" customHeight="1" thickBot="1" x14ac:dyDescent="0.3">
      <c r="B35" s="1">
        <v>25</v>
      </c>
      <c r="C35" s="9" t="s">
        <v>48</v>
      </c>
      <c r="D35" s="28">
        <v>54</v>
      </c>
      <c r="E35" s="28">
        <v>288098.7</v>
      </c>
      <c r="F35" s="28">
        <v>32388.17</v>
      </c>
      <c r="G35" s="28">
        <v>255710.53000000003</v>
      </c>
      <c r="H35" s="28">
        <v>145144.24</v>
      </c>
      <c r="I35" s="36">
        <f>H35*100/G35</f>
        <v>56.761150978021902</v>
      </c>
      <c r="J35" s="37">
        <f>H35*100/E35</f>
        <v>50.38003989604951</v>
      </c>
    </row>
    <row r="36" spans="2:10" s="21" customFormat="1" ht="18.899999999999999" customHeight="1" thickBot="1" x14ac:dyDescent="0.3">
      <c r="B36" s="16"/>
      <c r="C36" s="14" t="s">
        <v>32</v>
      </c>
      <c r="D36" s="42">
        <f>SUM(D35:D35)</f>
        <v>54</v>
      </c>
      <c r="E36" s="42">
        <f>SUM(E35:E35)</f>
        <v>288098.7</v>
      </c>
      <c r="F36" s="42">
        <f>SUM(F35:F35)</f>
        <v>32388.17</v>
      </c>
      <c r="G36" s="42">
        <f>SUM(G35:G35)</f>
        <v>255710.53000000003</v>
      </c>
      <c r="H36" s="42">
        <f>SUM(H35:H35)</f>
        <v>145144.24</v>
      </c>
      <c r="I36" s="26">
        <f>H36*100/G36</f>
        <v>56.761150978021902</v>
      </c>
      <c r="J36" s="34">
        <f>H36*100/E36</f>
        <v>50.38003989604951</v>
      </c>
    </row>
    <row r="37" spans="2:10" s="21" customFormat="1" ht="18.899999999999999" customHeight="1" thickBot="1" x14ac:dyDescent="0.3">
      <c r="B37" s="16"/>
      <c r="C37" s="14" t="s">
        <v>33</v>
      </c>
      <c r="D37" s="42">
        <f>SUM(D34+D36)</f>
        <v>214</v>
      </c>
      <c r="E37" s="42">
        <f>SUM(E34+E36)</f>
        <v>1461051.9845849001</v>
      </c>
      <c r="F37" s="42">
        <f>SUM(F34+F36)</f>
        <v>157183.33000000002</v>
      </c>
      <c r="G37" s="42">
        <f>SUM(G34+G36)</f>
        <v>1303868.6545849</v>
      </c>
      <c r="H37" s="42">
        <f>SUM(H34+H36)</f>
        <v>788324.05996167939</v>
      </c>
      <c r="I37" s="26">
        <f>H37*100/G37</f>
        <v>60.460388950193028</v>
      </c>
      <c r="J37" s="34">
        <f>H37*100/E37</f>
        <v>53.955921368920379</v>
      </c>
    </row>
    <row r="38" spans="2:10" s="21" customFormat="1" ht="18.899999999999999" customHeight="1" thickBot="1" x14ac:dyDescent="0.3">
      <c r="B38" s="15">
        <v>26</v>
      </c>
      <c r="C38" s="11" t="s">
        <v>34</v>
      </c>
      <c r="D38" s="28">
        <v>23</v>
      </c>
      <c r="E38" s="28">
        <v>30843</v>
      </c>
      <c r="F38" s="28">
        <v>3250</v>
      </c>
      <c r="G38" s="28">
        <v>27593</v>
      </c>
      <c r="H38" s="28">
        <v>28203</v>
      </c>
      <c r="I38" s="36">
        <f>H38*100/G38</f>
        <v>102.21070561374262</v>
      </c>
      <c r="J38" s="37">
        <f>H38*100/E38</f>
        <v>91.440521350063221</v>
      </c>
    </row>
    <row r="39" spans="2:10" s="21" customFormat="1" ht="18.899999999999999" customHeight="1" thickBot="1" x14ac:dyDescent="0.3">
      <c r="B39" s="16"/>
      <c r="C39" s="14" t="s">
        <v>35</v>
      </c>
      <c r="D39" s="42">
        <f>SUM(D38)</f>
        <v>23</v>
      </c>
      <c r="E39" s="42">
        <f t="shared" ref="E39:J39" si="7">SUM(E38)</f>
        <v>30843</v>
      </c>
      <c r="F39" s="42">
        <f t="shared" si="7"/>
        <v>3250</v>
      </c>
      <c r="G39" s="42">
        <f t="shared" si="7"/>
        <v>27593</v>
      </c>
      <c r="H39" s="42">
        <f t="shared" si="7"/>
        <v>28203</v>
      </c>
      <c r="I39" s="26">
        <f t="shared" si="7"/>
        <v>102.21070561374262</v>
      </c>
      <c r="J39" s="26">
        <f t="shared" si="7"/>
        <v>91.440521350063221</v>
      </c>
    </row>
    <row r="40" spans="2:10" s="21" customFormat="1" ht="18.899999999999999" customHeight="1" thickBot="1" x14ac:dyDescent="0.3">
      <c r="B40" s="16"/>
      <c r="C40" s="14" t="s">
        <v>36</v>
      </c>
      <c r="D40" s="42">
        <f>SUM(D21+D37+D39)</f>
        <v>760</v>
      </c>
      <c r="E40" s="42">
        <f>SUM(E21+E37+E39)</f>
        <v>6471614.0545848999</v>
      </c>
      <c r="F40" s="42">
        <f>SUM(F21+F37+F39)</f>
        <v>845191.72</v>
      </c>
      <c r="G40" s="42">
        <f>SUM(G21+G37+G39)</f>
        <v>5626422.3345848992</v>
      </c>
      <c r="H40" s="42">
        <f>SUM(H21+H37+H39)</f>
        <v>1990957.1804443793</v>
      </c>
      <c r="I40" s="26">
        <f>H40*100/G40</f>
        <v>35.385846672160035</v>
      </c>
      <c r="J40" s="26">
        <f>H40*100/E40</f>
        <v>30.764460977611293</v>
      </c>
    </row>
    <row r="41" spans="2:10" s="21" customFormat="1" ht="18.899999999999999" customHeight="1" thickBot="1" x14ac:dyDescent="0.3">
      <c r="B41" s="15">
        <v>27</v>
      </c>
      <c r="C41" s="11" t="s">
        <v>37</v>
      </c>
      <c r="D41" s="28">
        <v>71</v>
      </c>
      <c r="E41" s="28">
        <v>170902.2</v>
      </c>
      <c r="F41" s="28">
        <v>320</v>
      </c>
      <c r="G41" s="28">
        <v>170582.2</v>
      </c>
      <c r="H41" s="28">
        <v>51942</v>
      </c>
      <c r="I41" s="36">
        <f>H41*100/G41</f>
        <v>30.449835914884435</v>
      </c>
      <c r="J41" s="37">
        <f>H41*100/E41</f>
        <v>30.392821157363684</v>
      </c>
    </row>
    <row r="42" spans="2:10" s="21" customFormat="1" ht="18.899999999999999" customHeight="1" thickBot="1" x14ac:dyDescent="0.3">
      <c r="B42" s="16"/>
      <c r="C42" s="14" t="s">
        <v>38</v>
      </c>
      <c r="D42" s="42">
        <f>SUM(D41)</f>
        <v>71</v>
      </c>
      <c r="E42" s="42">
        <f t="shared" ref="E42:H42" si="8">SUM(E41)</f>
        <v>170902.2</v>
      </c>
      <c r="F42" s="42">
        <f t="shared" si="8"/>
        <v>320</v>
      </c>
      <c r="G42" s="42">
        <f t="shared" si="8"/>
        <v>170582.2</v>
      </c>
      <c r="H42" s="42">
        <f t="shared" si="8"/>
        <v>51942</v>
      </c>
      <c r="I42" s="25">
        <f t="shared" ref="I42" si="9">SUM(I41)</f>
        <v>30.449835914884435</v>
      </c>
      <c r="J42" s="35">
        <f t="shared" ref="J42" si="10">SUM(J41)</f>
        <v>30.392821157363684</v>
      </c>
    </row>
    <row r="43" spans="2:10" s="21" customFormat="1" ht="18.899999999999999" customHeight="1" thickBot="1" x14ac:dyDescent="0.3">
      <c r="B43" s="1">
        <v>28</v>
      </c>
      <c r="C43" s="8" t="s">
        <v>47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</row>
    <row r="44" spans="2:10" s="21" customFormat="1" ht="18.899999999999999" customHeight="1" thickBot="1" x14ac:dyDescent="0.3">
      <c r="B44" s="16"/>
      <c r="C44" s="14" t="s">
        <v>39</v>
      </c>
      <c r="D44" s="42">
        <f>SUM(D43:D43)</f>
        <v>0</v>
      </c>
      <c r="E44" s="42">
        <f>SUM(E43:E43)</f>
        <v>0</v>
      </c>
      <c r="F44" s="42">
        <f>SUM(F43:F43)</f>
        <v>0</v>
      </c>
      <c r="G44" s="42">
        <f>SUM(G43:G43)</f>
        <v>0</v>
      </c>
      <c r="H44" s="42">
        <f>SUM(H43:H43)</f>
        <v>0</v>
      </c>
      <c r="I44" s="26">
        <v>0</v>
      </c>
      <c r="J44" s="27">
        <v>0</v>
      </c>
    </row>
    <row r="45" spans="2:10" s="21" customFormat="1" ht="40.799999999999997" customHeight="1" thickBot="1" x14ac:dyDescent="0.3">
      <c r="B45" s="16"/>
      <c r="C45" s="17" t="s">
        <v>2</v>
      </c>
      <c r="D45" s="42"/>
      <c r="E45" s="42"/>
      <c r="F45" s="43"/>
      <c r="G45" s="42"/>
      <c r="H45" s="42"/>
      <c r="I45" s="26"/>
      <c r="J45" s="27"/>
    </row>
    <row r="46" spans="2:10" s="21" customFormat="1" ht="18.899999999999999" customHeight="1" thickBot="1" x14ac:dyDescent="0.3">
      <c r="B46" s="3"/>
      <c r="C46" s="10" t="s">
        <v>3</v>
      </c>
      <c r="D46" s="42">
        <f>SUM(D42+D44+D40)</f>
        <v>831</v>
      </c>
      <c r="E46" s="42">
        <f>SUM(E40+E42+E44)</f>
        <v>6642516.2545849001</v>
      </c>
      <c r="F46" s="42">
        <f>SUM(F40+F42+F44)</f>
        <v>845511.72</v>
      </c>
      <c r="G46" s="42">
        <f>SUM(G40+G42+G44)</f>
        <v>5797004.5345848994</v>
      </c>
      <c r="H46" s="42">
        <f>SUM(H40+H42+H44+H45)</f>
        <v>2042899.1804443793</v>
      </c>
      <c r="I46" s="26">
        <f>H46*100/G46</f>
        <v>35.240600007408197</v>
      </c>
      <c r="J46" s="27">
        <f>H46*100/E46</f>
        <v>30.754899230156916</v>
      </c>
    </row>
    <row r="47" spans="2:10" x14ac:dyDescent="0.3">
      <c r="I47" s="47" t="s">
        <v>4</v>
      </c>
      <c r="J47" s="47"/>
    </row>
  </sheetData>
  <mergeCells count="14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25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2021-03-15T08:06:17Z</dcterms:modified>
</cp:coreProperties>
</file>