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17880" windowHeight="6420" tabRatio="652"/>
  </bookViews>
  <sheets>
    <sheet name="CD RATIO" sheetId="38" r:id="rId1"/>
  </sheets>
  <definedNames>
    <definedName name="_xlnm.Print_Area" localSheetId="0">'CD RATIO'!$B$2:$J$53</definedName>
  </definedNames>
  <calcPr calcId="162913"/>
</workbook>
</file>

<file path=xl/calcChain.xml><?xml version="1.0" encoding="utf-8"?>
<calcChain xmlns="http://schemas.openxmlformats.org/spreadsheetml/2006/main">
  <c r="E39" i="38" l="1"/>
  <c r="F39" i="38"/>
  <c r="H39" i="38"/>
  <c r="D39" i="38"/>
  <c r="E46" i="38"/>
  <c r="F46" i="38"/>
  <c r="H46" i="38"/>
  <c r="D46" i="38"/>
  <c r="G26" i="38" l="1"/>
  <c r="G10" i="38" l="1"/>
  <c r="J45" i="38" l="1"/>
  <c r="G45" i="38"/>
  <c r="I45" i="38" s="1"/>
  <c r="E49" i="38" l="1"/>
  <c r="F49" i="38"/>
  <c r="H49" i="38"/>
  <c r="D49" i="38"/>
  <c r="G47" i="38"/>
  <c r="G49" i="38" s="1"/>
  <c r="J44" i="38"/>
  <c r="G44" i="38"/>
  <c r="G46" i="38" s="1"/>
  <c r="H42" i="38"/>
  <c r="F42" i="38"/>
  <c r="E42" i="38"/>
  <c r="D42" i="38"/>
  <c r="J41" i="38"/>
  <c r="G41" i="38"/>
  <c r="I41" i="38" s="1"/>
  <c r="J38" i="38"/>
  <c r="J37" i="38"/>
  <c r="G38" i="38"/>
  <c r="I38" i="38" s="1"/>
  <c r="G37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G35" i="38"/>
  <c r="G34" i="38"/>
  <c r="I34" i="38" s="1"/>
  <c r="G33" i="38"/>
  <c r="I33" i="38" s="1"/>
  <c r="G32" i="38"/>
  <c r="I32" i="38" s="1"/>
  <c r="G31" i="38"/>
  <c r="I31" i="38" s="1"/>
  <c r="G30" i="38"/>
  <c r="I30" i="38" s="1"/>
  <c r="G29" i="38"/>
  <c r="I29" i="38" s="1"/>
  <c r="G28" i="38"/>
  <c r="I28" i="38" s="1"/>
  <c r="G27" i="38"/>
  <c r="I27" i="38" s="1"/>
  <c r="I26" i="38"/>
  <c r="G25" i="38"/>
  <c r="I25" i="38" s="1"/>
  <c r="G24" i="38"/>
  <c r="I24" i="38" s="1"/>
  <c r="G23" i="38"/>
  <c r="I23" i="38" s="1"/>
  <c r="G22" i="38"/>
  <c r="I22" i="38" s="1"/>
  <c r="H36" i="38"/>
  <c r="H40" i="38" s="1"/>
  <c r="F36" i="38"/>
  <c r="F40" i="38" s="1"/>
  <c r="E36" i="38"/>
  <c r="D36" i="38"/>
  <c r="D40" i="38" s="1"/>
  <c r="J9" i="38"/>
  <c r="J10" i="38"/>
  <c r="J11" i="38"/>
  <c r="J12" i="38"/>
  <c r="J13" i="38"/>
  <c r="J14" i="38"/>
  <c r="J15" i="38"/>
  <c r="J16" i="38"/>
  <c r="J17" i="38"/>
  <c r="J18" i="38"/>
  <c r="J19" i="38"/>
  <c r="J20" i="38"/>
  <c r="G9" i="38"/>
  <c r="I9" i="38" s="1"/>
  <c r="I10" i="38"/>
  <c r="G11" i="38"/>
  <c r="I11" i="38" s="1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H21" i="38"/>
  <c r="F21" i="38"/>
  <c r="E21" i="38"/>
  <c r="D21" i="38"/>
  <c r="E40" i="38" l="1"/>
  <c r="E43" i="38" s="1"/>
  <c r="E51" i="38" s="1"/>
  <c r="I37" i="38"/>
  <c r="G39" i="38"/>
  <c r="G42" i="38"/>
  <c r="I42" i="38" s="1"/>
  <c r="J42" i="38"/>
  <c r="I46" i="38"/>
  <c r="I44" i="38"/>
  <c r="J46" i="38"/>
  <c r="D43" i="38"/>
  <c r="D51" i="38" s="1"/>
  <c r="J36" i="38"/>
  <c r="J39" i="38"/>
  <c r="H43" i="38"/>
  <c r="H51" i="38" s="1"/>
  <c r="G36" i="38"/>
  <c r="F43" i="38"/>
  <c r="F51" i="38" s="1"/>
  <c r="I35" i="38"/>
  <c r="J21" i="38"/>
  <c r="G21" i="38"/>
  <c r="I21" i="38" s="1"/>
  <c r="I36" i="38" l="1"/>
  <c r="G40" i="38"/>
  <c r="J51" i="38"/>
  <c r="J43" i="38"/>
  <c r="J40" i="38"/>
  <c r="I39" i="38" l="1"/>
  <c r="I40" i="38" l="1"/>
  <c r="G43" i="38"/>
  <c r="G51" i="38" l="1"/>
  <c r="I51" i="38" s="1"/>
  <c r="I43" i="38"/>
</calcChain>
</file>

<file path=xl/sharedStrings.xml><?xml version="1.0" encoding="utf-8"?>
<sst xmlns="http://schemas.openxmlformats.org/spreadsheetml/2006/main" count="57" uniqueCount="57">
  <si>
    <t>Total RRBs</t>
  </si>
  <si>
    <t>Total Schedule Commercial Banks</t>
  </si>
  <si>
    <t>Axis Bank</t>
  </si>
  <si>
    <t>Capital Small Finance Bank</t>
  </si>
  <si>
    <t>Federal Bank</t>
  </si>
  <si>
    <t>HDFC Bank</t>
  </si>
  <si>
    <t>ICICI Bank</t>
  </si>
  <si>
    <t>Karur Vysya Bank</t>
  </si>
  <si>
    <t>Yes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</si>
  <si>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</si>
  <si>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</si>
  <si>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</si>
  <si>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</si>
  <si>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</si>
  <si>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</si>
  <si>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</si>
  <si>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</si>
  <si>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</si>
  <si>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</si>
  <si>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</si>
  <si>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</si>
  <si>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</si>
  <si>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</si>
  <si>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</si>
  <si>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</si>
  <si>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</si>
  <si>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</si>
  <si>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</si>
  <si>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RBL Bank Ltd.</t>
  </si>
  <si>
    <t>South Indian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</si>
  <si>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</si>
  <si>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</si>
  <si>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</si>
  <si>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</si>
  <si>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</si>
  <si>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</si>
  <si>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</si>
  <si>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</si>
  <si>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SIDBI/CUCB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</si>
  <si>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</si>
  <si>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</si>
  <si>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</si>
  <si>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</si>
  <si>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</si>
  <si>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</si>
  <si>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</si>
  <si>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</si>
  <si>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</si>
  <si>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</si>
  <si>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</si>
  <si>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</si>
  <si>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</si>
  <si>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CITIZENS URBAN COOP. BANK</t>
  </si>
  <si>
    <t>DISTRICT NAME :Kapurthala</t>
  </si>
  <si>
    <t>CD RATIO OF BANKS AS ON 30.09.2020 (Net of NRE Deposit)</t>
  </si>
  <si>
    <t>Amt.in lakh</t>
  </si>
  <si>
    <t>Annexure-13.1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</si>
</sst>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[$-4009]General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rgb="FF000000"/>
      <name val="Calibri"/>
      <family val="2"/>
    </font>
    <font>
      <sz val="14"/>
      <name val="Tahoma"/>
      <family val="2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color theme="1"/>
      <name val="Tahoma"/>
      <family val="2"/>
    </font>
    <font>
      <b/>
      <sz val="20"/>
      <name val="Tahoma"/>
      <family val="2"/>
    </font>
    <font>
      <sz val="20"/>
      <color theme="1"/>
      <name val="Calibri"/>
      <family val="2"/>
      <scheme val="minor"/>
    </font>
    <font>
      <b/>
      <sz val="1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5" fontId="9" fillId="0" borderId="0"/>
  </cellStyleXfs>
  <cellXfs count="70">
    <xf numFmtId="0" fontId="0" fillId="0" borderId="0" xfId="0"/>
    <xf numFmtId="0" fontId="0" fillId="0" borderId="0" xfId="0" applyFill="1"/>
    <xf numFmtId="0" fontId="6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164" fontId="8" fillId="0" borderId="7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top"/>
    </xf>
    <xf numFmtId="0" fontId="11" fillId="0" borderId="0" xfId="0" applyFont="1" applyFill="1"/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left" vertical="top"/>
    </xf>
    <xf numFmtId="1" fontId="13" fillId="2" borderId="7" xfId="0" applyNumberFormat="1" applyFont="1" applyFill="1" applyBorder="1" applyAlignment="1" applyProtection="1">
      <alignment horizontal="right" vertical="center"/>
      <protection locked="0"/>
    </xf>
    <xf numFmtId="1" fontId="13" fillId="2" borderId="6" xfId="0" applyNumberFormat="1" applyFont="1" applyFill="1" applyBorder="1" applyAlignment="1" applyProtection="1">
      <alignment horizontal="right" vertical="center"/>
      <protection locked="0"/>
    </xf>
    <xf numFmtId="2" fontId="13" fillId="2" borderId="6" xfId="0" applyNumberFormat="1" applyFont="1" applyFill="1" applyBorder="1" applyAlignment="1">
      <alignment horizontal="right"/>
    </xf>
    <xf numFmtId="1" fontId="10" fillId="0" borderId="6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1" fontId="7" fillId="0" borderId="7" xfId="0" applyNumberFormat="1" applyFont="1" applyBorder="1" applyAlignment="1">
      <alignment horizontal="left" vertical="top"/>
    </xf>
    <xf numFmtId="1" fontId="7" fillId="0" borderId="6" xfId="0" applyNumberFormat="1" applyFont="1" applyBorder="1" applyAlignment="1">
      <alignment horizontal="left" vertical="top" wrapText="1"/>
    </xf>
    <xf numFmtId="1" fontId="10" fillId="2" borderId="7" xfId="0" applyNumberFormat="1" applyFont="1" applyFill="1" applyBorder="1" applyAlignment="1">
      <alignment horizontal="right"/>
    </xf>
    <xf numFmtId="1" fontId="10" fillId="2" borderId="6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left" vertical="top"/>
    </xf>
    <xf numFmtId="164" fontId="8" fillId="2" borderId="20" xfId="0" applyNumberFormat="1" applyFont="1" applyFill="1" applyBorder="1" applyAlignment="1">
      <alignment horizontal="right"/>
    </xf>
    <xf numFmtId="1" fontId="8" fillId="2" borderId="19" xfId="0" applyNumberFormat="1" applyFont="1" applyFill="1" applyBorder="1" applyAlignment="1">
      <alignment horizontal="right"/>
    </xf>
    <xf numFmtId="2" fontId="4" fillId="2" borderId="28" xfId="0" applyNumberFormat="1" applyFont="1" applyFill="1" applyBorder="1" applyAlignment="1">
      <alignment horizontal="right" vertical="top"/>
    </xf>
    <xf numFmtId="2" fontId="10" fillId="0" borderId="16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8" fillId="2" borderId="18" xfId="0" applyFont="1" applyFill="1" applyBorder="1" applyAlignment="1">
      <alignment horizontal="left"/>
    </xf>
    <xf numFmtId="0" fontId="15" fillId="0" borderId="0" xfId="0" applyFont="1" applyFill="1"/>
    <xf numFmtId="0" fontId="8" fillId="0" borderId="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</cellXfs>
  <cellStyles count="4">
    <cellStyle name="Excel Built-in Normal" xfId="2"/>
    <cellStyle name="Excel Built-in Normal 1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3"/>
  <sheetViews>
    <sheetView tabSelected="1" view="pageBreakPreview" topLeftCell="A19" zoomScale="60" zoomScaleNormal="68" workbookViewId="0">
      <selection activeCell="C9" sqref="C9"/>
    </sheetView>
  </sheetViews>
  <sheetFormatPr defaultColWidth="9.109375" defaultRowHeight="14.4" x14ac:dyDescent="0.3"/>
  <cols>
    <col min="1" max="1" width="9.109375" style="1"/>
    <col min="2" max="2" width="9.6640625" style="1" customWidth="1"/>
    <col min="3" max="3" width="40" style="1" customWidth="1"/>
    <col min="4" max="4" width="13.88671875" style="1" customWidth="1"/>
    <col min="5" max="5" width="16" style="1" bestFit="1" customWidth="1"/>
    <col min="6" max="6" width="15.109375" style="1" customWidth="1"/>
    <col min="7" max="7" width="20.44140625" style="1" bestFit="1" customWidth="1"/>
    <col min="8" max="8" width="18.6640625" style="1" bestFit="1" customWidth="1"/>
    <col min="9" max="9" width="18" style="1" bestFit="1" customWidth="1"/>
    <col min="10" max="10" width="19.5546875" style="1" bestFit="1" customWidth="1"/>
    <col min="11" max="16384" width="9.109375" style="1"/>
  </cols>
  <sheetData>
    <row r="2" spans="2:10" ht="22.8" thickBot="1" x14ac:dyDescent="0.5">
      <c r="B2" s="30"/>
      <c r="C2" s="30"/>
      <c r="D2" s="30"/>
      <c r="E2" s="30"/>
      <c r="F2" s="30"/>
      <c r="G2" s="30"/>
      <c r="H2" s="30"/>
      <c r="I2" s="69" t="s">
        <v>56</v>
      </c>
      <c r="J2" s="69"/>
    </row>
    <row r="3" spans="2:10" ht="31.8" customHeight="1" thickBot="1" x14ac:dyDescent="0.4">
      <c r="B3" s="58" t="s">
        <v>53</v>
      </c>
      <c r="C3" s="59"/>
      <c r="D3" s="59"/>
      <c r="E3" s="59"/>
      <c r="F3" s="59"/>
      <c r="G3" s="59"/>
      <c r="H3" s="59"/>
      <c r="I3" s="59"/>
      <c r="J3" s="60"/>
    </row>
    <row r="4" spans="2:10" s="52" customFormat="1" ht="32.4" customHeight="1" thickBot="1" x14ac:dyDescent="0.55000000000000004">
      <c r="B4" s="61" t="s">
        <v>54</v>
      </c>
      <c r="C4" s="62"/>
      <c r="D4" s="62"/>
      <c r="E4" s="62"/>
      <c r="F4" s="62"/>
      <c r="G4" s="62"/>
      <c r="H4" s="62"/>
      <c r="I4" s="62"/>
      <c r="J4" s="63"/>
    </row>
    <row r="5" spans="2:10" ht="13.65" customHeight="1" thickBot="1" x14ac:dyDescent="0.35">
      <c r="B5" s="64" t="s">
        <v>55</v>
      </c>
      <c r="C5" s="65"/>
      <c r="D5" s="65"/>
      <c r="E5" s="65"/>
      <c r="F5" s="65"/>
      <c r="G5" s="65"/>
      <c r="H5" s="65"/>
      <c r="I5" s="65"/>
      <c r="J5" s="66"/>
    </row>
    <row r="6" spans="2:10" ht="39" customHeight="1" x14ac:dyDescent="0.3">
      <c r="B6" s="67" t="s">
        <v>39</v>
      </c>
      <c r="C6" s="67" t="s">
        <v>40</v>
      </c>
      <c r="D6" s="53" t="s">
        <v>41</v>
      </c>
      <c r="E6" s="53" t="s">
        <v>42</v>
      </c>
      <c r="F6" s="53" t="s">
        <v>43</v>
      </c>
      <c r="G6" s="53" t="s">
        <v>44</v>
      </c>
      <c r="H6" s="53" t="s">
        <v>45</v>
      </c>
      <c r="I6" s="55" t="s">
        <v>46</v>
      </c>
      <c r="J6" s="55" t="s">
        <v>47</v>
      </c>
    </row>
    <row r="7" spans="2:10" ht="30" customHeight="1" thickBot="1" x14ac:dyDescent="0.35">
      <c r="B7" s="68"/>
      <c r="C7" s="68"/>
      <c r="D7" s="54"/>
      <c r="E7" s="54"/>
      <c r="F7" s="54"/>
      <c r="G7" s="54"/>
      <c r="H7" s="54"/>
      <c r="I7" s="56"/>
      <c r="J7" s="56"/>
    </row>
    <row r="8" spans="2:10" ht="15.75" customHeight="1" thickBot="1" x14ac:dyDescent="0.35">
      <c r="B8" s="2"/>
      <c r="C8" s="2"/>
      <c r="D8" s="31">
        <v>1</v>
      </c>
      <c r="E8" s="31">
        <v>2</v>
      </c>
      <c r="F8" s="32">
        <v>3</v>
      </c>
      <c r="G8" s="31">
        <v>4</v>
      </c>
      <c r="H8" s="31">
        <v>5</v>
      </c>
      <c r="I8" s="31">
        <v>6</v>
      </c>
      <c r="J8" s="31">
        <v>7</v>
      </c>
    </row>
    <row r="9" spans="2:10" ht="15.75" customHeight="1" x14ac:dyDescent="0.3">
      <c r="B9" s="9">
        <v>1</v>
      </c>
      <c r="C9" s="33" t="s">
        <v>9</v>
      </c>
      <c r="D9" s="34">
        <v>11</v>
      </c>
      <c r="E9" s="35">
        <v>92793.23</v>
      </c>
      <c r="F9" s="35">
        <v>42320.639999999999</v>
      </c>
      <c r="G9" s="38">
        <f t="shared" ref="G9:G20" si="0">E9-F9</f>
        <v>50472.59</v>
      </c>
      <c r="H9" s="35">
        <v>14570.9</v>
      </c>
      <c r="I9" s="39">
        <f t="shared" ref="I9:I20" si="1">H9/G9*100</f>
        <v>28.868936585184159</v>
      </c>
      <c r="J9" s="36">
        <f t="shared" ref="J9:J20" si="2">H9/E9*100</f>
        <v>15.702546403439129</v>
      </c>
    </row>
    <row r="10" spans="2:10" ht="15.75" customHeight="1" x14ac:dyDescent="0.3">
      <c r="B10" s="3">
        <v>2</v>
      </c>
      <c r="C10" s="33" t="s">
        <v>10</v>
      </c>
      <c r="D10" s="35">
        <v>5</v>
      </c>
      <c r="E10" s="35">
        <v>56771</v>
      </c>
      <c r="F10" s="35">
        <v>30253</v>
      </c>
      <c r="G10" s="37">
        <f t="shared" si="0"/>
        <v>26518</v>
      </c>
      <c r="H10" s="35">
        <v>9996.27</v>
      </c>
      <c r="I10" s="40">
        <f t="shared" si="1"/>
        <v>37.696168640168942</v>
      </c>
      <c r="J10" s="36">
        <f t="shared" si="2"/>
        <v>17.608056930475065</v>
      </c>
    </row>
    <row r="11" spans="2:10" ht="15.75" customHeight="1" x14ac:dyDescent="0.3">
      <c r="B11" s="3">
        <v>3</v>
      </c>
      <c r="C11" s="33" t="s">
        <v>11</v>
      </c>
      <c r="D11" s="35">
        <v>2</v>
      </c>
      <c r="E11" s="35">
        <v>5056.08</v>
      </c>
      <c r="F11" s="35">
        <v>969.29</v>
      </c>
      <c r="G11" s="37">
        <f t="shared" si="0"/>
        <v>4086.79</v>
      </c>
      <c r="H11" s="35">
        <v>1341.42</v>
      </c>
      <c r="I11" s="40">
        <f t="shared" si="1"/>
        <v>32.823316098943181</v>
      </c>
      <c r="J11" s="36">
        <f t="shared" si="2"/>
        <v>26.530830208382781</v>
      </c>
    </row>
    <row r="12" spans="2:10" ht="15.75" customHeight="1" x14ac:dyDescent="0.3">
      <c r="B12" s="3">
        <v>4</v>
      </c>
      <c r="C12" s="33" t="s">
        <v>12</v>
      </c>
      <c r="D12" s="35">
        <v>13</v>
      </c>
      <c r="E12" s="35">
        <v>98527</v>
      </c>
      <c r="F12" s="35">
        <v>47038</v>
      </c>
      <c r="G12" s="37">
        <f t="shared" si="0"/>
        <v>51489</v>
      </c>
      <c r="H12" s="35">
        <v>33947.83</v>
      </c>
      <c r="I12" s="40">
        <f t="shared" si="1"/>
        <v>65.93219911048962</v>
      </c>
      <c r="J12" s="36">
        <f t="shared" si="2"/>
        <v>34.455357414718812</v>
      </c>
    </row>
    <row r="13" spans="2:10" ht="19.05" customHeight="1" x14ac:dyDescent="0.3">
      <c r="B13" s="3">
        <v>5</v>
      </c>
      <c r="C13" s="33" t="s">
        <v>13</v>
      </c>
      <c r="D13" s="35">
        <v>3</v>
      </c>
      <c r="E13" s="35">
        <v>40152</v>
      </c>
      <c r="F13" s="35">
        <v>285</v>
      </c>
      <c r="G13" s="37">
        <f t="shared" si="0"/>
        <v>39867</v>
      </c>
      <c r="H13" s="35">
        <v>7820</v>
      </c>
      <c r="I13" s="40">
        <f t="shared" si="1"/>
        <v>19.615220608523341</v>
      </c>
      <c r="J13" s="36">
        <f t="shared" si="2"/>
        <v>19.475991233313408</v>
      </c>
    </row>
    <row r="14" spans="2:10" ht="19.05" customHeight="1" x14ac:dyDescent="0.3">
      <c r="B14" s="3">
        <v>6</v>
      </c>
      <c r="C14" s="33" t="s">
        <v>14</v>
      </c>
      <c r="D14" s="35">
        <v>6</v>
      </c>
      <c r="E14" s="35">
        <v>66110</v>
      </c>
      <c r="F14" s="35">
        <v>12237</v>
      </c>
      <c r="G14" s="37">
        <f t="shared" si="0"/>
        <v>53873</v>
      </c>
      <c r="H14" s="35">
        <v>13655.53</v>
      </c>
      <c r="I14" s="40">
        <f t="shared" si="1"/>
        <v>25.347632394706071</v>
      </c>
      <c r="J14" s="36">
        <f t="shared" si="2"/>
        <v>20.655770685221601</v>
      </c>
    </row>
    <row r="15" spans="2:10" ht="19.05" customHeight="1" x14ac:dyDescent="0.3">
      <c r="B15" s="3">
        <v>7</v>
      </c>
      <c r="C15" s="33" t="s">
        <v>15</v>
      </c>
      <c r="D15" s="35">
        <v>2</v>
      </c>
      <c r="E15" s="35">
        <v>15654</v>
      </c>
      <c r="F15" s="35">
        <v>7448</v>
      </c>
      <c r="G15" s="37">
        <f t="shared" si="0"/>
        <v>8206</v>
      </c>
      <c r="H15" s="35">
        <v>2659.49</v>
      </c>
      <c r="I15" s="40">
        <f t="shared" si="1"/>
        <v>32.409090909090907</v>
      </c>
      <c r="J15" s="36">
        <f t="shared" si="2"/>
        <v>16.989204037306756</v>
      </c>
    </row>
    <row r="16" spans="2:10" ht="19.05" customHeight="1" x14ac:dyDescent="0.3">
      <c r="B16" s="3">
        <v>8</v>
      </c>
      <c r="C16" s="33" t="s">
        <v>16</v>
      </c>
      <c r="D16" s="35">
        <v>23</v>
      </c>
      <c r="E16" s="35">
        <v>143962</v>
      </c>
      <c r="F16" s="35">
        <v>27353</v>
      </c>
      <c r="G16" s="37">
        <f t="shared" si="0"/>
        <v>116609</v>
      </c>
      <c r="H16" s="35">
        <v>28598</v>
      </c>
      <c r="I16" s="40">
        <f t="shared" si="1"/>
        <v>24.524693634282087</v>
      </c>
      <c r="J16" s="36">
        <f t="shared" si="2"/>
        <v>19.864964365596478</v>
      </c>
    </row>
    <row r="17" spans="2:10" ht="19.05" customHeight="1" x14ac:dyDescent="0.3">
      <c r="B17" s="3">
        <v>9</v>
      </c>
      <c r="C17" s="33" t="s">
        <v>17</v>
      </c>
      <c r="D17" s="35">
        <v>53</v>
      </c>
      <c r="E17" s="35">
        <v>666618</v>
      </c>
      <c r="F17" s="35">
        <v>174019</v>
      </c>
      <c r="G17" s="37">
        <f t="shared" si="0"/>
        <v>492599</v>
      </c>
      <c r="H17" s="35">
        <v>117202.45</v>
      </c>
      <c r="I17" s="40">
        <f t="shared" si="1"/>
        <v>23.792669087838181</v>
      </c>
      <c r="J17" s="36">
        <f t="shared" si="2"/>
        <v>17.581650960520118</v>
      </c>
    </row>
    <row r="18" spans="2:10" ht="19.05" customHeight="1" x14ac:dyDescent="0.3">
      <c r="B18" s="3">
        <v>10</v>
      </c>
      <c r="C18" s="33" t="s">
        <v>18</v>
      </c>
      <c r="D18" s="35">
        <v>24</v>
      </c>
      <c r="E18" s="35">
        <v>345147</v>
      </c>
      <c r="F18" s="35">
        <v>118400</v>
      </c>
      <c r="G18" s="37">
        <f t="shared" si="0"/>
        <v>226747</v>
      </c>
      <c r="H18" s="35">
        <v>57395</v>
      </c>
      <c r="I18" s="40">
        <f t="shared" si="1"/>
        <v>25.312352533881377</v>
      </c>
      <c r="J18" s="36">
        <f t="shared" si="2"/>
        <v>16.629146421669606</v>
      </c>
    </row>
    <row r="19" spans="2:10" ht="19.05" customHeight="1" x14ac:dyDescent="0.3">
      <c r="B19" s="3">
        <v>11</v>
      </c>
      <c r="C19" s="33" t="s">
        <v>19</v>
      </c>
      <c r="D19" s="35">
        <v>6</v>
      </c>
      <c r="E19" s="35">
        <v>44276</v>
      </c>
      <c r="F19" s="35">
        <v>5470</v>
      </c>
      <c r="G19" s="37">
        <f t="shared" si="0"/>
        <v>38806</v>
      </c>
      <c r="H19" s="35">
        <v>6151</v>
      </c>
      <c r="I19" s="40">
        <f t="shared" si="1"/>
        <v>15.850641653352573</v>
      </c>
      <c r="J19" s="36">
        <f t="shared" si="2"/>
        <v>13.892402204354504</v>
      </c>
    </row>
    <row r="20" spans="2:10" ht="19.05" customHeight="1" thickBot="1" x14ac:dyDescent="0.35">
      <c r="B20" s="3">
        <v>12</v>
      </c>
      <c r="C20" s="33" t="s">
        <v>20</v>
      </c>
      <c r="D20" s="34">
        <v>12</v>
      </c>
      <c r="E20" s="35">
        <v>67035</v>
      </c>
      <c r="F20" s="35">
        <v>2835</v>
      </c>
      <c r="G20" s="38">
        <f t="shared" si="0"/>
        <v>64200</v>
      </c>
      <c r="H20" s="35">
        <v>27934.43</v>
      </c>
      <c r="I20" s="39">
        <f t="shared" si="1"/>
        <v>43.511573208722744</v>
      </c>
      <c r="J20" s="36">
        <f t="shared" si="2"/>
        <v>41.671410457223843</v>
      </c>
    </row>
    <row r="21" spans="2:10" ht="19.05" customHeight="1" thickBot="1" x14ac:dyDescent="0.35">
      <c r="B21" s="45"/>
      <c r="C21" s="51" t="s">
        <v>21</v>
      </c>
      <c r="D21" s="47">
        <f>SUM(D9:D20)</f>
        <v>160</v>
      </c>
      <c r="E21" s="47">
        <f>SUM(E9:E20)</f>
        <v>1642101.31</v>
      </c>
      <c r="F21" s="47">
        <f>SUM(F9:F20)</f>
        <v>468627.93</v>
      </c>
      <c r="G21" s="47">
        <f>SUM(G9:G20)</f>
        <v>1173473.3799999999</v>
      </c>
      <c r="H21" s="47">
        <f>SUM(H9:H20)</f>
        <v>321272.32000000001</v>
      </c>
      <c r="I21" s="46">
        <f>H21/G21*100</f>
        <v>27.377895866713231</v>
      </c>
      <c r="J21" s="48">
        <f>H21/E21*100</f>
        <v>19.564707612345796</v>
      </c>
    </row>
    <row r="22" spans="2:10" ht="19.05" customHeight="1" x14ac:dyDescent="0.3">
      <c r="B22" s="9">
        <v>13</v>
      </c>
      <c r="C22" s="41" t="s">
        <v>2</v>
      </c>
      <c r="D22" s="38">
        <v>15</v>
      </c>
      <c r="E22" s="38">
        <v>80669.950260700003</v>
      </c>
      <c r="F22" s="43">
        <v>25500</v>
      </c>
      <c r="G22" s="38">
        <f t="shared" ref="G22:G38" si="3">E22-F22</f>
        <v>55169.950260700003</v>
      </c>
      <c r="H22" s="38">
        <v>15427.6778918</v>
      </c>
      <c r="I22" s="39">
        <f t="shared" ref="I22" si="4">H22/G22*100</f>
        <v>27.963914810323505</v>
      </c>
      <c r="J22" s="49">
        <f t="shared" ref="J22" si="5">H22/E22*100</f>
        <v>19.124442053010544</v>
      </c>
    </row>
    <row r="23" spans="2:10" ht="19.05" customHeight="1" x14ac:dyDescent="0.3">
      <c r="B23" s="9">
        <v>14</v>
      </c>
      <c r="C23" s="41" t="s">
        <v>22</v>
      </c>
      <c r="D23" s="38">
        <v>2</v>
      </c>
      <c r="E23" s="38">
        <v>12000</v>
      </c>
      <c r="F23" s="43">
        <v>1420</v>
      </c>
      <c r="G23" s="38">
        <f t="shared" si="3"/>
        <v>10580</v>
      </c>
      <c r="H23" s="38">
        <v>1535.37</v>
      </c>
      <c r="I23" s="39">
        <f t="shared" ref="I23:I35" si="6">H23/G23*100</f>
        <v>14.512003780718336</v>
      </c>
      <c r="J23" s="49">
        <f t="shared" ref="J23:J35" si="7">H23/E23*100</f>
        <v>12.794749999999999</v>
      </c>
    </row>
    <row r="24" spans="2:10" ht="19.05" customHeight="1" x14ac:dyDescent="0.3">
      <c r="B24" s="9">
        <v>15</v>
      </c>
      <c r="C24" s="33" t="s">
        <v>23</v>
      </c>
      <c r="D24" s="37">
        <v>1</v>
      </c>
      <c r="E24" s="37">
        <v>749</v>
      </c>
      <c r="F24" s="44">
        <v>114</v>
      </c>
      <c r="G24" s="37">
        <f t="shared" si="3"/>
        <v>635</v>
      </c>
      <c r="H24" s="37">
        <v>912.86</v>
      </c>
      <c r="I24" s="40">
        <f t="shared" si="6"/>
        <v>143.75748031496062</v>
      </c>
      <c r="J24" s="50">
        <f t="shared" si="7"/>
        <v>121.87716955941255</v>
      </c>
    </row>
    <row r="25" spans="2:10" ht="19.05" customHeight="1" x14ac:dyDescent="0.3">
      <c r="B25" s="9">
        <v>16</v>
      </c>
      <c r="C25" s="33" t="s">
        <v>4</v>
      </c>
      <c r="D25" s="37">
        <v>1</v>
      </c>
      <c r="E25" s="37">
        <v>1317.3</v>
      </c>
      <c r="F25" s="44">
        <v>103.9</v>
      </c>
      <c r="G25" s="37">
        <f t="shared" si="3"/>
        <v>1213.3999999999999</v>
      </c>
      <c r="H25" s="37">
        <v>841.9</v>
      </c>
      <c r="I25" s="40">
        <f t="shared" si="6"/>
        <v>69.38355035437614</v>
      </c>
      <c r="J25" s="50">
        <f t="shared" si="7"/>
        <v>63.911030137402257</v>
      </c>
    </row>
    <row r="26" spans="2:10" ht="19.05" customHeight="1" x14ac:dyDescent="0.3">
      <c r="B26" s="9">
        <v>17</v>
      </c>
      <c r="C26" s="33" t="s">
        <v>5</v>
      </c>
      <c r="D26" s="37">
        <v>17</v>
      </c>
      <c r="E26" s="37">
        <v>117609.4633633</v>
      </c>
      <c r="F26" s="44">
        <v>13388.479935099998</v>
      </c>
      <c r="G26" s="37">
        <f t="shared" si="3"/>
        <v>104220.98342820001</v>
      </c>
      <c r="H26" s="37">
        <v>80042.574685580374</v>
      </c>
      <c r="I26" s="40">
        <f t="shared" si="6"/>
        <v>76.800824606230435</v>
      </c>
      <c r="J26" s="50">
        <f t="shared" si="7"/>
        <v>68.057937173240802</v>
      </c>
    </row>
    <row r="27" spans="2:10" ht="19.05" customHeight="1" x14ac:dyDescent="0.3">
      <c r="B27" s="9">
        <v>18</v>
      </c>
      <c r="C27" s="33" t="s">
        <v>24</v>
      </c>
      <c r="D27" s="37">
        <v>2</v>
      </c>
      <c r="E27" s="37">
        <v>19113</v>
      </c>
      <c r="F27" s="44">
        <v>2710</v>
      </c>
      <c r="G27" s="37">
        <f t="shared" si="3"/>
        <v>16403</v>
      </c>
      <c r="H27" s="37">
        <v>4951.1899999999996</v>
      </c>
      <c r="I27" s="40">
        <f t="shared" si="6"/>
        <v>30.184661342437359</v>
      </c>
      <c r="J27" s="50">
        <f t="shared" si="7"/>
        <v>25.904829173860723</v>
      </c>
    </row>
    <row r="28" spans="2:10" ht="19.05" customHeight="1" x14ac:dyDescent="0.3">
      <c r="B28" s="9">
        <v>19</v>
      </c>
      <c r="C28" s="42" t="s">
        <v>6</v>
      </c>
      <c r="D28" s="37">
        <v>9</v>
      </c>
      <c r="E28" s="37">
        <v>38582</v>
      </c>
      <c r="F28" s="44"/>
      <c r="G28" s="37">
        <f t="shared" si="3"/>
        <v>38582</v>
      </c>
      <c r="H28" s="37">
        <v>19092</v>
      </c>
      <c r="I28" s="40">
        <f t="shared" si="6"/>
        <v>49.484215437250533</v>
      </c>
      <c r="J28" s="50">
        <f t="shared" si="7"/>
        <v>49.484215437250533</v>
      </c>
    </row>
    <row r="29" spans="2:10" ht="19.05" customHeight="1" x14ac:dyDescent="0.3">
      <c r="B29" s="9">
        <v>20</v>
      </c>
      <c r="C29" s="42" t="s">
        <v>25</v>
      </c>
      <c r="D29" s="37">
        <v>7</v>
      </c>
      <c r="E29" s="37">
        <v>36820</v>
      </c>
      <c r="F29" s="44">
        <v>866.85593779999999</v>
      </c>
      <c r="G29" s="37">
        <f t="shared" si="3"/>
        <v>35953.144062200001</v>
      </c>
      <c r="H29" s="37">
        <v>5237</v>
      </c>
      <c r="I29" s="40">
        <f t="shared" si="6"/>
        <v>14.566180890716637</v>
      </c>
      <c r="J29" s="50">
        <f t="shared" si="7"/>
        <v>14.223248234655077</v>
      </c>
    </row>
    <row r="30" spans="2:10" ht="18" customHeight="1" x14ac:dyDescent="0.3">
      <c r="B30" s="9">
        <v>21</v>
      </c>
      <c r="C30" s="42" t="s">
        <v>26</v>
      </c>
      <c r="D30" s="37">
        <v>1</v>
      </c>
      <c r="E30" s="37">
        <v>2540</v>
      </c>
      <c r="F30" s="44">
        <v>541</v>
      </c>
      <c r="G30" s="37">
        <f t="shared" si="3"/>
        <v>1999</v>
      </c>
      <c r="H30" s="37">
        <v>2101.6</v>
      </c>
      <c r="I30" s="40">
        <f t="shared" si="6"/>
        <v>105.13256628314156</v>
      </c>
      <c r="J30" s="50">
        <f t="shared" si="7"/>
        <v>82.740157480314963</v>
      </c>
    </row>
    <row r="31" spans="2:10" ht="19.05" customHeight="1" x14ac:dyDescent="0.3">
      <c r="B31" s="9">
        <v>22</v>
      </c>
      <c r="C31" s="33" t="s">
        <v>7</v>
      </c>
      <c r="D31" s="37">
        <v>1</v>
      </c>
      <c r="E31" s="37">
        <v>550.21</v>
      </c>
      <c r="F31" s="44">
        <v>172</v>
      </c>
      <c r="G31" s="37">
        <f t="shared" si="3"/>
        <v>378.21000000000004</v>
      </c>
      <c r="H31" s="37">
        <v>102</v>
      </c>
      <c r="I31" s="40">
        <f t="shared" si="6"/>
        <v>26.969144126279048</v>
      </c>
      <c r="J31" s="50">
        <f t="shared" si="7"/>
        <v>18.538376256338488</v>
      </c>
    </row>
    <row r="32" spans="2:10" ht="19.05" customHeight="1" x14ac:dyDescent="0.3">
      <c r="B32" s="9">
        <v>23</v>
      </c>
      <c r="C32" s="33" t="s">
        <v>27</v>
      </c>
      <c r="D32" s="37">
        <v>3</v>
      </c>
      <c r="E32" s="37">
        <v>15308.335078499998</v>
      </c>
      <c r="F32" s="37">
        <v>2374.3763211</v>
      </c>
      <c r="G32" s="37">
        <f t="shared" si="3"/>
        <v>12933.958757399998</v>
      </c>
      <c r="H32" s="37">
        <v>7615.6652951729775</v>
      </c>
      <c r="I32" s="40">
        <f t="shared" si="6"/>
        <v>58.881162666579343</v>
      </c>
      <c r="J32" s="40">
        <f t="shared" si="7"/>
        <v>49.748488363498808</v>
      </c>
    </row>
    <row r="33" spans="2:10" ht="19.05" customHeight="1" x14ac:dyDescent="0.3">
      <c r="B33" s="9">
        <v>24</v>
      </c>
      <c r="C33" s="41" t="s">
        <v>28</v>
      </c>
      <c r="D33" s="38">
        <v>1</v>
      </c>
      <c r="E33" s="38">
        <v>18100.271919999999</v>
      </c>
      <c r="F33" s="43"/>
      <c r="G33" s="38">
        <f t="shared" si="3"/>
        <v>18100.271919999999</v>
      </c>
      <c r="H33" s="38">
        <v>10.555803000000001</v>
      </c>
      <c r="I33" s="39">
        <f t="shared" si="6"/>
        <v>5.8318477460751882E-2</v>
      </c>
      <c r="J33" s="49">
        <f t="shared" si="7"/>
        <v>5.8318477460751882E-2</v>
      </c>
    </row>
    <row r="34" spans="2:10" ht="19.05" customHeight="1" x14ac:dyDescent="0.3">
      <c r="B34" s="9">
        <v>25</v>
      </c>
      <c r="C34" s="41" t="s">
        <v>29</v>
      </c>
      <c r="D34" s="38">
        <v>1</v>
      </c>
      <c r="E34" s="38">
        <v>3850</v>
      </c>
      <c r="F34" s="43">
        <v>1663</v>
      </c>
      <c r="G34" s="38">
        <f t="shared" si="3"/>
        <v>2187</v>
      </c>
      <c r="H34" s="38">
        <v>568.88</v>
      </c>
      <c r="I34" s="39">
        <f t="shared" si="6"/>
        <v>26.011888431641516</v>
      </c>
      <c r="J34" s="49">
        <f t="shared" si="7"/>
        <v>14.776103896103896</v>
      </c>
    </row>
    <row r="35" spans="2:10" ht="19.05" customHeight="1" thickBot="1" x14ac:dyDescent="0.35">
      <c r="B35" s="9">
        <v>26</v>
      </c>
      <c r="C35" s="33" t="s">
        <v>8</v>
      </c>
      <c r="D35" s="37">
        <v>6</v>
      </c>
      <c r="E35" s="37">
        <v>18413</v>
      </c>
      <c r="F35" s="44">
        <v>1075.92</v>
      </c>
      <c r="G35" s="37">
        <f t="shared" si="3"/>
        <v>17337.080000000002</v>
      </c>
      <c r="H35" s="37">
        <v>1486.34</v>
      </c>
      <c r="I35" s="40">
        <f t="shared" si="6"/>
        <v>8.5731853345546067</v>
      </c>
      <c r="J35" s="50">
        <f t="shared" si="7"/>
        <v>8.0722315755172964</v>
      </c>
    </row>
    <row r="36" spans="2:10" ht="19.05" customHeight="1" thickBot="1" x14ac:dyDescent="0.35">
      <c r="B36" s="4"/>
      <c r="C36" s="5" t="s">
        <v>30</v>
      </c>
      <c r="D36" s="47">
        <f>SUM(D22:D35)</f>
        <v>67</v>
      </c>
      <c r="E36" s="47">
        <f>SUM(E22:E35)</f>
        <v>365622.53062249999</v>
      </c>
      <c r="F36" s="47">
        <f>SUM(F22:F35)</f>
        <v>49929.532193999992</v>
      </c>
      <c r="G36" s="47">
        <f>SUM(G22:G35)</f>
        <v>315692.99842849997</v>
      </c>
      <c r="H36" s="47">
        <f>SUM(H22:H35)</f>
        <v>139925.61367555335</v>
      </c>
      <c r="I36" s="46">
        <f>H36/G36*100</f>
        <v>44.323318658346658</v>
      </c>
      <c r="J36" s="48">
        <f>H36/E36*100</f>
        <v>38.270511786382372</v>
      </c>
    </row>
    <row r="37" spans="2:10" ht="19.05" customHeight="1" x14ac:dyDescent="0.3">
      <c r="B37" s="17">
        <v>27</v>
      </c>
      <c r="C37" s="42" t="s">
        <v>31</v>
      </c>
      <c r="D37" s="37">
        <v>1</v>
      </c>
      <c r="E37" s="37">
        <v>129</v>
      </c>
      <c r="F37" s="44"/>
      <c r="G37" s="37">
        <f t="shared" si="3"/>
        <v>129</v>
      </c>
      <c r="H37" s="37">
        <v>1271</v>
      </c>
      <c r="I37" s="40">
        <f t="shared" ref="I37:I38" si="8">H37/G37*100</f>
        <v>985.2713178294573</v>
      </c>
      <c r="J37" s="50">
        <f t="shared" ref="J37:J38" si="9">H37/E37*100</f>
        <v>985.2713178294573</v>
      </c>
    </row>
    <row r="38" spans="2:10" ht="19.05" customHeight="1" thickBot="1" x14ac:dyDescent="0.35">
      <c r="B38" s="14">
        <v>28</v>
      </c>
      <c r="C38" s="42" t="s">
        <v>3</v>
      </c>
      <c r="D38" s="37">
        <v>13</v>
      </c>
      <c r="E38" s="37">
        <v>65686.25</v>
      </c>
      <c r="F38" s="44">
        <v>8510.2800000000007</v>
      </c>
      <c r="G38" s="37">
        <f t="shared" si="3"/>
        <v>57175.97</v>
      </c>
      <c r="H38" s="37">
        <v>33757.089999999997</v>
      </c>
      <c r="I38" s="40">
        <f t="shared" si="8"/>
        <v>59.040694893326688</v>
      </c>
      <c r="J38" s="50">
        <f t="shared" si="9"/>
        <v>51.391409922167874</v>
      </c>
    </row>
    <row r="39" spans="2:10" ht="19.05" customHeight="1" thickBot="1" x14ac:dyDescent="0.35">
      <c r="B39" s="18"/>
      <c r="C39" s="5" t="s">
        <v>48</v>
      </c>
      <c r="D39" s="47">
        <f>SUM(D37:D38)</f>
        <v>14</v>
      </c>
      <c r="E39" s="47">
        <f t="shared" ref="E39:H39" si="10">SUM(E37:E38)</f>
        <v>65815.25</v>
      </c>
      <c r="F39" s="47">
        <f t="shared" si="10"/>
        <v>8510.2800000000007</v>
      </c>
      <c r="G39" s="47">
        <f t="shared" si="10"/>
        <v>57304.97</v>
      </c>
      <c r="H39" s="47">
        <f t="shared" si="10"/>
        <v>35028.089999999997</v>
      </c>
      <c r="I39" s="46">
        <f>H39/G39*100</f>
        <v>61.125745288759411</v>
      </c>
      <c r="J39" s="48">
        <f>H39/E39*100</f>
        <v>53.221844481332205</v>
      </c>
    </row>
    <row r="40" spans="2:10" ht="19.05" customHeight="1" thickBot="1" x14ac:dyDescent="0.35">
      <c r="B40" s="22"/>
      <c r="C40" s="23" t="s">
        <v>32</v>
      </c>
      <c r="D40" s="47">
        <f>D36+D39</f>
        <v>81</v>
      </c>
      <c r="E40" s="47">
        <f>E36+E39</f>
        <v>431437.78062249999</v>
      </c>
      <c r="F40" s="47">
        <f>F36+F39</f>
        <v>58439.812193999991</v>
      </c>
      <c r="G40" s="47">
        <f>G36+G39</f>
        <v>372997.9684285</v>
      </c>
      <c r="H40" s="47">
        <f>H36+H39</f>
        <v>174953.70367555335</v>
      </c>
      <c r="I40" s="46">
        <f>H40/G40*100</f>
        <v>46.904733667226459</v>
      </c>
      <c r="J40" s="48">
        <f>H40/E40*100</f>
        <v>40.55131737028718</v>
      </c>
    </row>
    <row r="41" spans="2:10" ht="19.05" customHeight="1" thickBot="1" x14ac:dyDescent="0.35">
      <c r="B41" s="14">
        <v>29</v>
      </c>
      <c r="C41" s="41" t="s">
        <v>33</v>
      </c>
      <c r="D41" s="37">
        <v>32</v>
      </c>
      <c r="E41" s="37">
        <v>150189</v>
      </c>
      <c r="F41" s="44">
        <v>6556</v>
      </c>
      <c r="G41" s="37">
        <f t="shared" ref="G41" si="11">E41-F41</f>
        <v>143633</v>
      </c>
      <c r="H41" s="37">
        <v>38623.199999999997</v>
      </c>
      <c r="I41" s="40">
        <f t="shared" ref="I41" si="12">H41/G41*100</f>
        <v>26.890199327452603</v>
      </c>
      <c r="J41" s="50">
        <f t="shared" ref="J41" si="13">H41/E41*100</f>
        <v>25.716397339352415</v>
      </c>
    </row>
    <row r="42" spans="2:10" ht="19.05" customHeight="1" thickBot="1" x14ac:dyDescent="0.35">
      <c r="B42" s="24"/>
      <c r="C42" s="25" t="s">
        <v>0</v>
      </c>
      <c r="D42" s="47">
        <f>SUM(D41)</f>
        <v>32</v>
      </c>
      <c r="E42" s="47">
        <f t="shared" ref="E42:H42" si="14">SUM(E41)</f>
        <v>150189</v>
      </c>
      <c r="F42" s="47">
        <f t="shared" si="14"/>
        <v>6556</v>
      </c>
      <c r="G42" s="47">
        <f t="shared" si="14"/>
        <v>143633</v>
      </c>
      <c r="H42" s="47">
        <f t="shared" si="14"/>
        <v>38623.199999999997</v>
      </c>
      <c r="I42" s="46">
        <f>H42/G42*100</f>
        <v>26.890199327452603</v>
      </c>
      <c r="J42" s="48">
        <f>H42/E42*100</f>
        <v>25.716397339352415</v>
      </c>
    </row>
    <row r="43" spans="2:10" ht="19.05" customHeight="1" thickBot="1" x14ac:dyDescent="0.35">
      <c r="B43" s="18"/>
      <c r="C43" s="26" t="s">
        <v>1</v>
      </c>
      <c r="D43" s="47">
        <f>D21+D40+D42</f>
        <v>273</v>
      </c>
      <c r="E43" s="47">
        <f>E21+E40+E42</f>
        <v>2223728.0906225001</v>
      </c>
      <c r="F43" s="47">
        <f>F21+F40+F42</f>
        <v>533623.74219399993</v>
      </c>
      <c r="G43" s="47">
        <f>G21+G40+G42</f>
        <v>1690104.3484284999</v>
      </c>
      <c r="H43" s="47">
        <f>H21+H40+H42</f>
        <v>534849.22367555334</v>
      </c>
      <c r="I43" s="46">
        <f>H43/G43*100</f>
        <v>31.645929091471135</v>
      </c>
      <c r="J43" s="48">
        <f>H43/E43*100</f>
        <v>24.051916505935317</v>
      </c>
    </row>
    <row r="44" spans="2:10" ht="19.05" customHeight="1" x14ac:dyDescent="0.3">
      <c r="B44" s="14">
        <v>30</v>
      </c>
      <c r="C44" s="42" t="s">
        <v>34</v>
      </c>
      <c r="D44" s="37">
        <v>41</v>
      </c>
      <c r="E44" s="37">
        <v>140057.92000000001</v>
      </c>
      <c r="F44" s="44">
        <v>621.27</v>
      </c>
      <c r="G44" s="37">
        <f t="shared" ref="G44:G45" si="15">E44-F44</f>
        <v>139436.65000000002</v>
      </c>
      <c r="H44" s="37">
        <v>39343.15</v>
      </c>
      <c r="I44" s="40">
        <f t="shared" ref="I44" si="16">H44/G44*100</f>
        <v>28.215788316773239</v>
      </c>
      <c r="J44" s="50">
        <f t="shared" ref="J44" si="17">H44/E44*100</f>
        <v>28.0906285056925</v>
      </c>
    </row>
    <row r="45" spans="2:10" ht="19.05" customHeight="1" thickBot="1" x14ac:dyDescent="0.35">
      <c r="B45" s="14">
        <v>31</v>
      </c>
      <c r="C45" s="42" t="s">
        <v>52</v>
      </c>
      <c r="D45" s="37">
        <v>1</v>
      </c>
      <c r="E45" s="37">
        <v>1187</v>
      </c>
      <c r="F45" s="44">
        <v>55.77</v>
      </c>
      <c r="G45" s="37">
        <f t="shared" si="15"/>
        <v>1131.23</v>
      </c>
      <c r="H45" s="37">
        <v>322.42</v>
      </c>
      <c r="I45" s="40">
        <f t="shared" ref="I45" si="18">H45/G45*100</f>
        <v>28.501719367414228</v>
      </c>
      <c r="J45" s="50">
        <f t="shared" ref="J45" si="19">H45/E45*100</f>
        <v>27.162594776748104</v>
      </c>
    </row>
    <row r="46" spans="2:10" ht="19.05" customHeight="1" thickBot="1" x14ac:dyDescent="0.35">
      <c r="B46" s="18"/>
      <c r="C46" s="5" t="s">
        <v>35</v>
      </c>
      <c r="D46" s="47">
        <f>SUM(D44:D45)</f>
        <v>42</v>
      </c>
      <c r="E46" s="47">
        <f t="shared" ref="E46:H46" si="20">SUM(E44:E45)</f>
        <v>141244.92000000001</v>
      </c>
      <c r="F46" s="47">
        <f t="shared" si="20"/>
        <v>677.04</v>
      </c>
      <c r="G46" s="47">
        <f t="shared" si="20"/>
        <v>140567.88000000003</v>
      </c>
      <c r="H46" s="47">
        <f t="shared" si="20"/>
        <v>39665.57</v>
      </c>
      <c r="I46" s="46">
        <f t="shared" ref="I46:I51" si="21">H46/G46*100</f>
        <v>28.21808936721532</v>
      </c>
      <c r="J46" s="48">
        <f t="shared" ref="J46:J51" si="22">H46/E46*100</f>
        <v>28.082829456804532</v>
      </c>
    </row>
    <row r="47" spans="2:10" ht="19.05" customHeight="1" x14ac:dyDescent="0.3">
      <c r="B47" s="17">
        <v>32</v>
      </c>
      <c r="C47" s="20" t="s">
        <v>37</v>
      </c>
      <c r="D47" s="37">
        <v>4</v>
      </c>
      <c r="E47" s="37">
        <v>0</v>
      </c>
      <c r="F47" s="44">
        <v>0</v>
      </c>
      <c r="G47" s="37">
        <f t="shared" ref="G47" si="23">E47-F47</f>
        <v>0</v>
      </c>
      <c r="H47" s="37">
        <v>7285.59</v>
      </c>
      <c r="I47" s="27"/>
      <c r="J47" s="27"/>
    </row>
    <row r="48" spans="2:10" ht="19.05" customHeight="1" thickBot="1" x14ac:dyDescent="0.35">
      <c r="B48" s="19">
        <v>33</v>
      </c>
      <c r="C48" s="21" t="s">
        <v>38</v>
      </c>
      <c r="D48" s="37"/>
      <c r="E48" s="37"/>
      <c r="F48" s="44"/>
      <c r="G48" s="37"/>
      <c r="H48" s="37"/>
      <c r="I48" s="28"/>
      <c r="J48" s="28"/>
    </row>
    <row r="49" spans="2:10" ht="19.05" customHeight="1" thickBot="1" x14ac:dyDescent="0.35">
      <c r="B49" s="13"/>
      <c r="C49" s="29" t="s">
        <v>36</v>
      </c>
      <c r="D49" s="47">
        <f>SUM(D47:D48)</f>
        <v>4</v>
      </c>
      <c r="E49" s="47">
        <f t="shared" ref="E49:H49" si="24">SUM(E47:E48)</f>
        <v>0</v>
      </c>
      <c r="F49" s="47">
        <f t="shared" si="24"/>
        <v>0</v>
      </c>
      <c r="G49" s="47">
        <f t="shared" si="24"/>
        <v>0</v>
      </c>
      <c r="H49" s="47">
        <f t="shared" si="24"/>
        <v>7285.59</v>
      </c>
      <c r="I49" s="11"/>
      <c r="J49" s="12"/>
    </row>
    <row r="50" spans="2:10" ht="61.5" customHeight="1" thickBot="1" x14ac:dyDescent="0.35">
      <c r="B50" s="13"/>
      <c r="C50" s="15" t="s">
        <v>49</v>
      </c>
      <c r="D50" s="6"/>
      <c r="E50" s="6"/>
      <c r="F50" s="6"/>
      <c r="G50" s="6"/>
      <c r="H50" s="6"/>
      <c r="I50" s="7"/>
      <c r="J50" s="8"/>
    </row>
    <row r="51" spans="2:10" ht="19.05" customHeight="1" thickBot="1" x14ac:dyDescent="0.35">
      <c r="B51" s="16"/>
      <c r="C51" s="5" t="s">
        <v>50</v>
      </c>
      <c r="D51" s="10">
        <f>D43+D46+D49</f>
        <v>319</v>
      </c>
      <c r="E51" s="10">
        <f t="shared" ref="E51:H51" si="25">E43+E46+E49</f>
        <v>2364973.0106225</v>
      </c>
      <c r="F51" s="10">
        <f t="shared" si="25"/>
        <v>534300.78219399997</v>
      </c>
      <c r="G51" s="10">
        <f t="shared" si="25"/>
        <v>1830672.2284285</v>
      </c>
      <c r="H51" s="10">
        <f t="shared" si="25"/>
        <v>581800.38367555325</v>
      </c>
      <c r="I51" s="46">
        <f t="shared" si="21"/>
        <v>31.78069643712173</v>
      </c>
      <c r="J51" s="48">
        <f t="shared" si="22"/>
        <v>24.600719799437108</v>
      </c>
    </row>
    <row r="53" spans="2:10" x14ac:dyDescent="0.3">
      <c r="I53" s="57" t="s">
        <v>51</v>
      </c>
      <c r="J53" s="57"/>
    </row>
  </sheetData>
  <mergeCells count="14">
    <mergeCell ref="H6:H7"/>
    <mergeCell ref="I6:I7"/>
    <mergeCell ref="J6:J7"/>
    <mergeCell ref="I53:J53"/>
    <mergeCell ref="I2:J2"/>
    <mergeCell ref="B3:J3"/>
    <mergeCell ref="B4:J4"/>
    <mergeCell ref="B5:J5"/>
    <mergeCell ref="B6:B7"/>
    <mergeCell ref="C6:C7"/>
    <mergeCell ref="D6:D7"/>
    <mergeCell ref="E6:E7"/>
    <mergeCell ref="F6:F7"/>
    <mergeCell ref="G6:G7"/>
  </mergeCells>
  <pageMargins left="0.27" right="0.17" top="1.49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RATIO</vt:lpstr>
      <vt:lpstr>'CD RATIO'!Print_Area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2020-12-08T06:08:10Z</cp:lastPrinted>
  <dcterms:created xsi:type="dcterms:W3CDTF">2011-10-07T06:46:22Z</dcterms:created>
  <dcterms:modified xsi:type="dcterms:W3CDTF">2020-12-08T06:08:12Z</dcterms:modified>
</cp:coreProperties>
</file>