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Sheet1!$A$1:$J$48</definedName>
  </definedNames>
  <calcPr calcId="162913"/>
</workbook>
</file>

<file path=xl/calcChain.xml><?xml version="1.0" encoding="utf-8"?>
<calcChain xmlns="http://schemas.openxmlformats.org/spreadsheetml/2006/main">
  <c r="D41" i="1" l="1"/>
  <c r="E41" i="1"/>
  <c r="F41" i="1"/>
  <c r="H41" i="1"/>
  <c r="J41" i="1" s="1"/>
  <c r="J39" i="1"/>
  <c r="G39" i="1"/>
  <c r="I39" i="1" s="1"/>
  <c r="G44" i="1"/>
  <c r="J38" i="1"/>
  <c r="G38" i="1"/>
  <c r="I38" i="1" s="1"/>
  <c r="D35" i="1"/>
  <c r="E35" i="1"/>
  <c r="F35" i="1"/>
  <c r="H35" i="1"/>
  <c r="J23" i="1"/>
  <c r="G23" i="1"/>
  <c r="I23" i="1" s="1"/>
  <c r="J35" i="1" l="1"/>
  <c r="J40" i="1"/>
  <c r="G40" i="1"/>
  <c r="I40" i="1" s="1"/>
  <c r="G42" i="1"/>
  <c r="J22" i="1"/>
  <c r="G22" i="1"/>
  <c r="I22" i="1" s="1"/>
  <c r="J34" i="1"/>
  <c r="G34" i="1"/>
  <c r="I34" i="1" s="1"/>
  <c r="J33" i="1"/>
  <c r="G33" i="1"/>
  <c r="J32" i="1"/>
  <c r="G32" i="1"/>
  <c r="G41" i="1" l="1"/>
  <c r="I41" i="1" s="1"/>
  <c r="I32" i="1"/>
  <c r="G35" i="1"/>
  <c r="I35" i="1" s="1"/>
  <c r="I33" i="1"/>
  <c r="J30" i="1" l="1"/>
  <c r="G30" i="1"/>
  <c r="I30" i="1" s="1"/>
  <c r="J29" i="1"/>
  <c r="G29" i="1"/>
  <c r="I29" i="1" s="1"/>
  <c r="J28" i="1"/>
  <c r="G28" i="1"/>
  <c r="I28" i="1" s="1"/>
  <c r="J27" i="1"/>
  <c r="G27" i="1"/>
  <c r="I27" i="1" s="1"/>
  <c r="J26" i="1"/>
  <c r="G26" i="1"/>
  <c r="I26" i="1" s="1"/>
  <c r="J25" i="1"/>
  <c r="G25" i="1"/>
  <c r="I25" i="1" s="1"/>
  <c r="J24" i="1"/>
  <c r="G24" i="1"/>
  <c r="I24" i="1" s="1"/>
  <c r="J21" i="1"/>
  <c r="G21" i="1"/>
  <c r="I21" i="1" s="1"/>
  <c r="J19" i="1"/>
  <c r="G19" i="1"/>
  <c r="I19" i="1" s="1"/>
  <c r="J18" i="1"/>
  <c r="G18" i="1"/>
  <c r="I18" i="1" s="1"/>
  <c r="J17" i="1"/>
  <c r="G17" i="1"/>
  <c r="I17" i="1" s="1"/>
  <c r="J15" i="1"/>
  <c r="G15" i="1"/>
  <c r="I15" i="1" s="1"/>
  <c r="J13" i="1"/>
  <c r="G13" i="1"/>
  <c r="I13" i="1" s="1"/>
  <c r="J14" i="1"/>
  <c r="G14" i="1"/>
  <c r="I14" i="1" s="1"/>
  <c r="J37" i="1"/>
  <c r="G37" i="1"/>
  <c r="I37" i="1" s="1"/>
  <c r="J16" i="1"/>
  <c r="G16" i="1"/>
  <c r="I16" i="1" s="1"/>
  <c r="J12" i="1"/>
  <c r="G12" i="1"/>
  <c r="I12" i="1" s="1"/>
  <c r="J11" i="1"/>
  <c r="G11" i="1"/>
  <c r="I11" i="1" s="1"/>
  <c r="J10" i="1"/>
  <c r="G10" i="1"/>
  <c r="I10" i="1" s="1"/>
  <c r="J9" i="1"/>
  <c r="G9" i="1"/>
  <c r="I9" i="1" s="1"/>
  <c r="J8" i="1"/>
  <c r="G8" i="1"/>
  <c r="I8" i="1" s="1"/>
  <c r="H31" i="1" l="1"/>
  <c r="H36" i="1" s="1"/>
  <c r="G31" i="1"/>
  <c r="G36" i="1" s="1"/>
  <c r="F31" i="1"/>
  <c r="F36" i="1" s="1"/>
  <c r="E31" i="1"/>
  <c r="E36" i="1" s="1"/>
  <c r="D31" i="1"/>
  <c r="D36" i="1" s="1"/>
  <c r="H20" i="1"/>
  <c r="G20" i="1"/>
  <c r="F20" i="1"/>
  <c r="E20" i="1"/>
  <c r="D20" i="1"/>
  <c r="D46" i="1" l="1"/>
  <c r="E46" i="1"/>
  <c r="F46" i="1"/>
  <c r="G46" i="1"/>
  <c r="H46" i="1"/>
  <c r="J36" i="1"/>
  <c r="I36" i="1"/>
  <c r="I20" i="1"/>
  <c r="J20" i="1"/>
  <c r="J31" i="1"/>
  <c r="I31" i="1"/>
  <c r="J46" i="1" l="1"/>
  <c r="I46" i="1"/>
</calcChain>
</file>

<file path=xl/sharedStrings.xml><?xml version="1.0" encoding="utf-8"?>
<sst xmlns="http://schemas.openxmlformats.org/spreadsheetml/2006/main" count="53" uniqueCount="53">
  <si>
    <t>CD RATIO OF BANKS AS ON 30.09.2020 (Net of NRE Deposit)</t>
  </si>
  <si>
    <t>Amt.in lacs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</si>
  <si>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</si>
  <si>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</si>
  <si>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</si>
  <si>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</si>
  <si>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</si>
  <si>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</si>
  <si>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</si>
  <si>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</si>
  <si>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</si>
  <si>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</si>
  <si>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</si>
  <si>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</si>
  <si>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</si>
  <si>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</si>
  <si>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</si>
  <si>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</si>
  <si>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</si>
  <si>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</si>
  <si>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</si>
  <si>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</si>
  <si>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</si>
  <si>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</si>
  <si>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</si>
  <si>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</si>
  <si>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</si>
  <si>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</si>
  <si>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</si>
  <si>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</si>
  <si>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</si>
  <si>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</si>
  <si>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</si>
  <si>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Capital Small Finance Bank</t>
  </si>
  <si>
    <t>Total Small Finance Banks</t>
  </si>
  <si>
    <t>Total Pvt. &amp; Small Finance Banks</t>
  </si>
  <si>
    <t>Punjab Gramin Bank</t>
  </si>
  <si>
    <t>Total RRBs</t>
  </si>
  <si>
    <t>Total Coop. Banks</t>
  </si>
  <si>
    <t>PFC/PADB</t>
  </si>
  <si>
    <t>SIDBI/CUCB</t>
  </si>
  <si>
    <t>Total Others</t>
  </si>
  <si>
    <t>Advances made in the Distt by banks located outside the Distt</t>
  </si>
  <si>
    <t>G.TOTAL</t>
  </si>
  <si>
    <t>SLBC PUNJAB</t>
  </si>
  <si>
    <t>DISTRICT NAME : SBS NAGAR</t>
  </si>
  <si>
    <t>Equitas Small Finance Bank</t>
  </si>
  <si>
    <t>BANDHAN BANK</t>
  </si>
  <si>
    <t>DCB Bank</t>
  </si>
  <si>
    <t xml:space="preserve">CITIZEN URBAN COOPERATIVE BANK </t>
  </si>
  <si>
    <t>NCCB</t>
  </si>
  <si>
    <t>Annexure-13.2</t>
  </si>
  <si>
    <t xml:space="preserve">Au small finance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</si>
</sst>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left" vertical="top"/>
    </xf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1" fontId="7" fillId="0" borderId="4" xfId="0" applyNumberFormat="1" applyFont="1" applyFill="1" applyBorder="1" applyAlignment="1">
      <alignment horizontal="right"/>
    </xf>
    <xf numFmtId="1" fontId="8" fillId="2" borderId="14" xfId="0" applyNumberFormat="1" applyFont="1" applyFill="1" applyBorder="1" applyAlignment="1" applyProtection="1">
      <alignment horizontal="right" vertical="center"/>
      <protection locked="0"/>
    </xf>
    <xf numFmtId="1" fontId="8" fillId="2" borderId="13" xfId="0" applyNumberFormat="1" applyFont="1" applyFill="1" applyBorder="1" applyAlignment="1" applyProtection="1">
      <alignment horizontal="right" vertical="center"/>
      <protection locked="0"/>
    </xf>
    <xf numFmtId="2" fontId="8" fillId="2" borderId="13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right" vertical="center"/>
      <protection locked="0"/>
    </xf>
    <xf numFmtId="1" fontId="8" fillId="2" borderId="13" xfId="0" applyNumberFormat="1" applyFont="1" applyFill="1" applyBorder="1" applyAlignment="1">
      <alignment horizontal="right"/>
    </xf>
    <xf numFmtId="1" fontId="8" fillId="2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left" vertical="top" wrapText="1"/>
    </xf>
    <xf numFmtId="1" fontId="6" fillId="0" borderId="15" xfId="0" applyNumberFormat="1" applyFont="1" applyBorder="1" applyAlignment="1">
      <alignment horizontal="left" vertical="top"/>
    </xf>
    <xf numFmtId="2" fontId="8" fillId="2" borderId="15" xfId="0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top"/>
    </xf>
    <xf numFmtId="0" fontId="0" fillId="0" borderId="0" xfId="0" applyBorder="1"/>
    <xf numFmtId="0" fontId="0" fillId="0" borderId="19" xfId="0" applyBorder="1"/>
    <xf numFmtId="1" fontId="9" fillId="0" borderId="14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14" xfId="0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1" fontId="6" fillId="0" borderId="15" xfId="0" applyNumberFormat="1" applyFont="1" applyBorder="1" applyAlignment="1">
      <alignment horizontal="left" vertical="top" wrapText="1"/>
    </xf>
    <xf numFmtId="1" fontId="8" fillId="2" borderId="16" xfId="0" applyNumberFormat="1" applyFont="1" applyFill="1" applyBorder="1" applyAlignment="1" applyProtection="1">
      <alignment horizontal="right" vertical="center"/>
      <protection locked="0"/>
    </xf>
    <xf numFmtId="1" fontId="9" fillId="0" borderId="16" xfId="0" applyNumberFormat="1" applyFont="1" applyBorder="1" applyAlignment="1">
      <alignment horizontal="right"/>
    </xf>
    <xf numFmtId="1" fontId="8" fillId="2" borderId="16" xfId="0" applyNumberFormat="1" applyFont="1" applyFill="1" applyBorder="1" applyAlignment="1">
      <alignment horizontal="right"/>
    </xf>
    <xf numFmtId="2" fontId="8" fillId="2" borderId="16" xfId="0" applyNumberFormat="1" applyFont="1" applyFill="1" applyBorder="1" applyAlignment="1">
      <alignment horizontal="right"/>
    </xf>
    <xf numFmtId="2" fontId="8" fillId="2" borderId="16" xfId="0" applyNumberFormat="1" applyFont="1" applyFill="1" applyBorder="1" applyAlignment="1" applyProtection="1">
      <alignment horizontal="right" vertical="center"/>
      <protection locked="0"/>
    </xf>
    <xf numFmtId="1" fontId="6" fillId="0" borderId="16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left" vertical="top" wrapText="1"/>
    </xf>
    <xf numFmtId="2" fontId="7" fillId="2" borderId="17" xfId="0" applyNumberFormat="1" applyFont="1" applyFill="1" applyBorder="1" applyAlignment="1">
      <alignment horizontal="right"/>
    </xf>
    <xf numFmtId="0" fontId="11" fillId="0" borderId="0" xfId="0" applyFont="1"/>
    <xf numFmtId="2" fontId="8" fillId="2" borderId="21" xfId="0" applyNumberFormat="1" applyFont="1" applyFill="1" applyBorder="1" applyAlignment="1">
      <alignment horizontal="right"/>
    </xf>
    <xf numFmtId="2" fontId="8" fillId="2" borderId="23" xfId="0" applyNumberFormat="1" applyFont="1" applyFill="1" applyBorder="1" applyAlignment="1" applyProtection="1">
      <alignment horizontal="right" vertical="center"/>
      <protection locked="0"/>
    </xf>
    <xf numFmtId="2" fontId="8" fillId="2" borderId="21" xfId="0" applyNumberFormat="1" applyFont="1" applyFill="1" applyBorder="1" applyAlignment="1" applyProtection="1">
      <alignment horizontal="right" vertical="center"/>
      <protection locked="0"/>
    </xf>
    <xf numFmtId="2" fontId="8" fillId="2" borderId="25" xfId="0" applyNumberFormat="1" applyFont="1" applyFill="1" applyBorder="1" applyAlignment="1" applyProtection="1">
      <alignment horizontal="right" vertical="center"/>
      <protection locked="0"/>
    </xf>
    <xf numFmtId="2" fontId="9" fillId="0" borderId="27" xfId="0" applyNumberFormat="1" applyFont="1" applyBorder="1" applyAlignment="1">
      <alignment horizontal="right"/>
    </xf>
    <xf numFmtId="2" fontId="8" fillId="2" borderId="27" xfId="0" applyNumberFormat="1" applyFont="1" applyFill="1" applyBorder="1" applyAlignment="1" applyProtection="1">
      <alignment horizontal="right" vertical="center"/>
      <protection locked="0"/>
    </xf>
    <xf numFmtId="2" fontId="6" fillId="0" borderId="27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22" xfId="0" applyNumberFormat="1" applyFont="1" applyBorder="1" applyAlignment="1">
      <alignment horizontal="center" vertical="top"/>
    </xf>
    <xf numFmtId="1" fontId="3" fillId="0" borderId="24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left" vertical="top"/>
    </xf>
    <xf numFmtId="1" fontId="3" fillId="0" borderId="26" xfId="0" applyNumberFormat="1" applyFont="1" applyBorder="1" applyAlignment="1">
      <alignment horizontal="left" vertical="top"/>
    </xf>
    <xf numFmtId="1" fontId="12" fillId="2" borderId="22" xfId="0" applyNumberFormat="1" applyFont="1" applyFill="1" applyBorder="1" applyAlignment="1" applyProtection="1">
      <alignment horizontal="center" vertical="center"/>
      <protection locked="0"/>
    </xf>
    <xf numFmtId="1" fontId="12" fillId="2" borderId="20" xfId="0" applyNumberFormat="1" applyFont="1" applyFill="1" applyBorder="1" applyAlignment="1" applyProtection="1">
      <alignment horizontal="center" vertical="center"/>
      <protection locked="0"/>
    </xf>
    <xf numFmtId="1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8"/>
  <sheetViews>
    <sheetView tabSelected="1" view="pageBreakPreview" topLeftCell="B22" zoomScale="60" zoomScaleNormal="85" workbookViewId="0">
      <selection activeCell="R28" sqref="R28"/>
    </sheetView>
  </sheetViews>
  <sheetFormatPr defaultRowHeight="14.4" x14ac:dyDescent="0.3"/>
  <cols>
    <col min="3" max="3" width="32.109375" customWidth="1"/>
    <col min="4" max="4" width="11.6640625" customWidth="1"/>
    <col min="5" max="5" width="13.109375" customWidth="1"/>
    <col min="6" max="6" width="12.33203125" customWidth="1"/>
    <col min="7" max="7" width="14.77734375" customWidth="1"/>
    <col min="8" max="8" width="13.6640625" customWidth="1"/>
    <col min="9" max="9" width="12.21875" customWidth="1"/>
    <col min="10" max="10" width="14.21875" customWidth="1"/>
    <col min="15" max="15" width="15.6640625" customWidth="1"/>
  </cols>
  <sheetData>
    <row r="1" spans="2:10" ht="21.6" thickBot="1" x14ac:dyDescent="0.45">
      <c r="I1" s="91" t="s">
        <v>51</v>
      </c>
    </row>
    <row r="2" spans="2:10" ht="23.55" customHeight="1" thickBot="1" x14ac:dyDescent="0.4">
      <c r="B2" s="76" t="s">
        <v>45</v>
      </c>
      <c r="C2" s="77"/>
      <c r="D2" s="77"/>
      <c r="E2" s="77"/>
      <c r="F2" s="77"/>
      <c r="G2" s="77"/>
      <c r="H2" s="77"/>
      <c r="I2" s="77"/>
      <c r="J2" s="78"/>
    </row>
    <row r="3" spans="2:10" s="52" customFormat="1" ht="25.2" customHeight="1" thickBot="1" x14ac:dyDescent="0.55000000000000004">
      <c r="B3" s="79" t="s">
        <v>0</v>
      </c>
      <c r="C3" s="80"/>
      <c r="D3" s="80"/>
      <c r="E3" s="80"/>
      <c r="F3" s="80"/>
      <c r="G3" s="80"/>
      <c r="H3" s="80"/>
      <c r="I3" s="80"/>
      <c r="J3" s="81"/>
    </row>
    <row r="4" spans="2:10" ht="15.75" thickBot="1" x14ac:dyDescent="0.35">
      <c r="B4" s="82" t="s">
        <v>1</v>
      </c>
      <c r="C4" s="83"/>
      <c r="D4" s="83"/>
      <c r="E4" s="83"/>
      <c r="F4" s="83"/>
      <c r="G4" s="83"/>
      <c r="H4" s="83"/>
      <c r="I4" s="83"/>
      <c r="J4" s="84"/>
    </row>
    <row r="5" spans="2:10" ht="15" customHeight="1" x14ac:dyDescent="0.3">
      <c r="B5" s="85" t="s">
        <v>2</v>
      </c>
      <c r="C5" s="85" t="s">
        <v>3</v>
      </c>
      <c r="D5" s="87" t="s">
        <v>4</v>
      </c>
      <c r="E5" s="87" t="s">
        <v>5</v>
      </c>
      <c r="F5" s="89" t="s">
        <v>6</v>
      </c>
      <c r="G5" s="87" t="s">
        <v>7</v>
      </c>
      <c r="H5" s="87" t="s">
        <v>8</v>
      </c>
      <c r="I5" s="71" t="s">
        <v>9</v>
      </c>
      <c r="J5" s="73" t="s">
        <v>10</v>
      </c>
    </row>
    <row r="6" spans="2:10" ht="15" thickBot="1" x14ac:dyDescent="0.35">
      <c r="B6" s="86"/>
      <c r="C6" s="86"/>
      <c r="D6" s="88"/>
      <c r="E6" s="88"/>
      <c r="F6" s="90"/>
      <c r="G6" s="88"/>
      <c r="H6" s="88"/>
      <c r="I6" s="72"/>
      <c r="J6" s="74"/>
    </row>
    <row r="7" spans="2:10" ht="15" thickBot="1" x14ac:dyDescent="0.35">
      <c r="B7" s="1"/>
      <c r="C7" s="2"/>
      <c r="D7" s="3">
        <v>1</v>
      </c>
      <c r="E7" s="4">
        <v>2</v>
      </c>
      <c r="F7" s="5">
        <v>3</v>
      </c>
      <c r="G7" s="4">
        <v>4</v>
      </c>
      <c r="H7" s="4">
        <v>5</v>
      </c>
      <c r="I7" s="4">
        <v>6</v>
      </c>
      <c r="J7" s="6">
        <v>7</v>
      </c>
    </row>
    <row r="8" spans="2:10" ht="17.399999999999999" x14ac:dyDescent="0.3">
      <c r="B8" s="60">
        <v>1</v>
      </c>
      <c r="C8" s="7" t="s">
        <v>11</v>
      </c>
      <c r="D8" s="17">
        <v>3</v>
      </c>
      <c r="E8" s="17">
        <v>68142</v>
      </c>
      <c r="F8" s="30">
        <v>20943</v>
      </c>
      <c r="G8" s="17">
        <f t="shared" ref="G8:G13" si="0">E8-F8</f>
        <v>47199</v>
      </c>
      <c r="H8" s="30">
        <v>4487</v>
      </c>
      <c r="I8" s="18">
        <f t="shared" ref="I8:I13" si="1">H8*100/G8</f>
        <v>9.5065573423165741</v>
      </c>
      <c r="J8" s="53">
        <f t="shared" ref="J8:J13" si="2">H8*100/E8</f>
        <v>6.5847788441783335</v>
      </c>
    </row>
    <row r="9" spans="2:10" ht="17.399999999999999" x14ac:dyDescent="0.3">
      <c r="B9" s="60">
        <v>2</v>
      </c>
      <c r="C9" s="7" t="s">
        <v>12</v>
      </c>
      <c r="D9" s="17">
        <v>4</v>
      </c>
      <c r="E9" s="17">
        <v>27171</v>
      </c>
      <c r="F9" s="31">
        <v>9386</v>
      </c>
      <c r="G9" s="17">
        <f t="shared" si="0"/>
        <v>17785</v>
      </c>
      <c r="H9" s="31">
        <v>6329</v>
      </c>
      <c r="I9" s="18">
        <f t="shared" si="1"/>
        <v>35.586168119201574</v>
      </c>
      <c r="J9" s="53">
        <f t="shared" si="2"/>
        <v>23.293217032865922</v>
      </c>
    </row>
    <row r="10" spans="2:10" ht="17.399999999999999" x14ac:dyDescent="0.3">
      <c r="B10" s="60">
        <v>3</v>
      </c>
      <c r="C10" s="7" t="s">
        <v>13</v>
      </c>
      <c r="D10" s="17">
        <v>1</v>
      </c>
      <c r="E10" s="17">
        <v>3106</v>
      </c>
      <c r="F10" s="31">
        <v>37</v>
      </c>
      <c r="G10" s="17">
        <f t="shared" si="0"/>
        <v>3069</v>
      </c>
      <c r="H10" s="31">
        <v>900</v>
      </c>
      <c r="I10" s="18">
        <f t="shared" si="1"/>
        <v>29.325513196480937</v>
      </c>
      <c r="J10" s="53">
        <f t="shared" si="2"/>
        <v>28.976175144880877</v>
      </c>
    </row>
    <row r="11" spans="2:10" ht="17.399999999999999" x14ac:dyDescent="0.3">
      <c r="B11" s="60">
        <v>4</v>
      </c>
      <c r="C11" s="7" t="s">
        <v>14</v>
      </c>
      <c r="D11" s="17">
        <v>9</v>
      </c>
      <c r="E11" s="17">
        <v>42893</v>
      </c>
      <c r="F11" s="31">
        <v>456</v>
      </c>
      <c r="G11" s="17">
        <f t="shared" si="0"/>
        <v>42437</v>
      </c>
      <c r="H11" s="31">
        <v>9744</v>
      </c>
      <c r="I11" s="18">
        <f t="shared" si="1"/>
        <v>22.961095270636473</v>
      </c>
      <c r="J11" s="53">
        <f t="shared" si="2"/>
        <v>22.716993448814492</v>
      </c>
    </row>
    <row r="12" spans="2:10" ht="17.399999999999999" x14ac:dyDescent="0.3">
      <c r="B12" s="60">
        <v>5</v>
      </c>
      <c r="C12" s="7" t="s">
        <v>15</v>
      </c>
      <c r="D12" s="17">
        <v>5</v>
      </c>
      <c r="E12" s="17">
        <v>38608</v>
      </c>
      <c r="F12" s="31">
        <v>7202</v>
      </c>
      <c r="G12" s="17">
        <f t="shared" si="0"/>
        <v>31406</v>
      </c>
      <c r="H12" s="31">
        <v>6576</v>
      </c>
      <c r="I12" s="18">
        <f t="shared" si="1"/>
        <v>20.938674138699611</v>
      </c>
      <c r="J12" s="53">
        <f t="shared" si="2"/>
        <v>17.032739328636552</v>
      </c>
    </row>
    <row r="13" spans="2:10" ht="17.399999999999999" x14ac:dyDescent="0.3">
      <c r="B13" s="60">
        <v>6</v>
      </c>
      <c r="C13" s="7" t="s">
        <v>16</v>
      </c>
      <c r="D13" s="17">
        <v>4</v>
      </c>
      <c r="E13" s="17">
        <v>44664</v>
      </c>
      <c r="F13" s="31">
        <v>9492</v>
      </c>
      <c r="G13" s="17">
        <f t="shared" si="0"/>
        <v>35172</v>
      </c>
      <c r="H13" s="31">
        <v>8105</v>
      </c>
      <c r="I13" s="18">
        <f t="shared" si="1"/>
        <v>23.043898555669283</v>
      </c>
      <c r="J13" s="53">
        <f t="shared" si="2"/>
        <v>18.146605767508508</v>
      </c>
    </row>
    <row r="14" spans="2:10" ht="17.399999999999999" x14ac:dyDescent="0.3">
      <c r="B14" s="60">
        <v>7</v>
      </c>
      <c r="C14" s="7" t="s">
        <v>17</v>
      </c>
      <c r="D14" s="17">
        <v>5</v>
      </c>
      <c r="E14" s="17">
        <v>19236</v>
      </c>
      <c r="F14" s="31">
        <v>1269</v>
      </c>
      <c r="G14" s="17">
        <f t="shared" ref="G14:G15" si="3">E14-F14</f>
        <v>17967</v>
      </c>
      <c r="H14" s="31">
        <v>1214</v>
      </c>
      <c r="I14" s="18">
        <f t="shared" ref="I14:I15" si="4">H14*100/G14</f>
        <v>6.7568319697222687</v>
      </c>
      <c r="J14" s="53">
        <f t="shared" ref="J14:J15" si="5">H14*100/E14</f>
        <v>6.3110833853191934</v>
      </c>
    </row>
    <row r="15" spans="2:10" ht="17.399999999999999" x14ac:dyDescent="0.3">
      <c r="B15" s="60">
        <v>8</v>
      </c>
      <c r="C15" s="7" t="s">
        <v>18</v>
      </c>
      <c r="D15" s="17">
        <v>21</v>
      </c>
      <c r="E15" s="17">
        <v>96237</v>
      </c>
      <c r="F15" s="31">
        <v>11568</v>
      </c>
      <c r="G15" s="17">
        <f t="shared" si="3"/>
        <v>84669</v>
      </c>
      <c r="H15" s="31">
        <v>17238</v>
      </c>
      <c r="I15" s="18">
        <f t="shared" si="4"/>
        <v>20.359281437125748</v>
      </c>
      <c r="J15" s="53">
        <f t="shared" si="5"/>
        <v>17.91202967673556</v>
      </c>
    </row>
    <row r="16" spans="2:10" ht="17.399999999999999" x14ac:dyDescent="0.3">
      <c r="B16" s="60">
        <v>9</v>
      </c>
      <c r="C16" s="7" t="s">
        <v>19</v>
      </c>
      <c r="D16" s="17">
        <v>21</v>
      </c>
      <c r="E16" s="17">
        <v>362228</v>
      </c>
      <c r="F16" s="31">
        <v>53415</v>
      </c>
      <c r="G16" s="17">
        <f t="shared" ref="G16:G19" si="6">E16-F16</f>
        <v>308813</v>
      </c>
      <c r="H16" s="31">
        <v>63766</v>
      </c>
      <c r="I16" s="18">
        <f t="shared" ref="I16:I19" si="7">H16*100/G16</f>
        <v>20.648742119017012</v>
      </c>
      <c r="J16" s="53">
        <f t="shared" ref="J16:J19" si="8">H16*100/E16</f>
        <v>17.603829632165375</v>
      </c>
    </row>
    <row r="17" spans="2:10" ht="17.399999999999999" x14ac:dyDescent="0.3">
      <c r="B17" s="60">
        <v>10</v>
      </c>
      <c r="C17" s="7" t="s">
        <v>20</v>
      </c>
      <c r="D17" s="17">
        <v>18</v>
      </c>
      <c r="E17" s="17">
        <v>316690</v>
      </c>
      <c r="F17" s="31">
        <v>92800</v>
      </c>
      <c r="G17" s="17">
        <f t="shared" si="6"/>
        <v>223890</v>
      </c>
      <c r="H17" s="31">
        <v>38530</v>
      </c>
      <c r="I17" s="18">
        <f t="shared" si="7"/>
        <v>17.209343874223951</v>
      </c>
      <c r="J17" s="53">
        <f t="shared" si="8"/>
        <v>12.166471944172535</v>
      </c>
    </row>
    <row r="18" spans="2:10" ht="17.399999999999999" x14ac:dyDescent="0.3">
      <c r="B18" s="60">
        <v>11</v>
      </c>
      <c r="C18" s="7" t="s">
        <v>21</v>
      </c>
      <c r="D18" s="17">
        <v>2</v>
      </c>
      <c r="E18" s="17">
        <v>8074</v>
      </c>
      <c r="F18" s="31">
        <v>724</v>
      </c>
      <c r="G18" s="17">
        <f t="shared" si="6"/>
        <v>7350</v>
      </c>
      <c r="H18" s="31">
        <v>1619</v>
      </c>
      <c r="I18" s="18">
        <f t="shared" si="7"/>
        <v>22.027210884353742</v>
      </c>
      <c r="J18" s="53">
        <f t="shared" si="8"/>
        <v>20.052018825860788</v>
      </c>
    </row>
    <row r="19" spans="2:10" ht="18" thickBot="1" x14ac:dyDescent="0.35">
      <c r="B19" s="60">
        <v>12</v>
      </c>
      <c r="C19" s="7" t="s">
        <v>22</v>
      </c>
      <c r="D19" s="20">
        <v>3</v>
      </c>
      <c r="E19" s="21">
        <v>11590</v>
      </c>
      <c r="F19" s="32">
        <v>1910</v>
      </c>
      <c r="G19" s="22">
        <f t="shared" si="6"/>
        <v>9680</v>
      </c>
      <c r="H19" s="32">
        <v>1787</v>
      </c>
      <c r="I19" s="18">
        <f t="shared" si="7"/>
        <v>18.460743801652892</v>
      </c>
      <c r="J19" s="53">
        <f t="shared" si="8"/>
        <v>15.41846419327006</v>
      </c>
    </row>
    <row r="20" spans="2:10" ht="18" thickBot="1" x14ac:dyDescent="0.35">
      <c r="B20" s="8"/>
      <c r="C20" s="9" t="s">
        <v>23</v>
      </c>
      <c r="D20" s="10">
        <f>SUM(D8:D19)</f>
        <v>96</v>
      </c>
      <c r="E20" s="11">
        <f>SUM(E8:E19)</f>
        <v>1038639</v>
      </c>
      <c r="F20" s="11">
        <f>SUM(F8:F19)</f>
        <v>209202</v>
      </c>
      <c r="G20" s="11">
        <f>SUM(G8:G19)</f>
        <v>829437</v>
      </c>
      <c r="H20" s="11">
        <f>SUM(H8:H19)</f>
        <v>160295</v>
      </c>
      <c r="I20" s="37">
        <f>H20/G20*100</f>
        <v>19.325759521217403</v>
      </c>
      <c r="J20" s="38">
        <f>H20/E20*100</f>
        <v>15.433177456267288</v>
      </c>
    </row>
    <row r="21" spans="2:10" ht="17.399999999999999" x14ac:dyDescent="0.3">
      <c r="B21" s="68">
        <v>13</v>
      </c>
      <c r="C21" s="12" t="s">
        <v>24</v>
      </c>
      <c r="D21" s="17">
        <v>5</v>
      </c>
      <c r="E21" s="30">
        <v>23207</v>
      </c>
      <c r="F21" s="17">
        <v>3241</v>
      </c>
      <c r="G21" s="30">
        <f>E21-F21</f>
        <v>19966</v>
      </c>
      <c r="H21" s="21">
        <v>3339</v>
      </c>
      <c r="I21" s="18">
        <f t="shared" ref="I21:I25" si="9">H21*100/G21</f>
        <v>16.72342983071221</v>
      </c>
      <c r="J21" s="54">
        <f t="shared" ref="J21:J25" si="10">H21*100/E21</f>
        <v>14.387900202525101</v>
      </c>
    </row>
    <row r="22" spans="2:10" ht="17.399999999999999" x14ac:dyDescent="0.3">
      <c r="B22" s="69">
        <v>14</v>
      </c>
      <c r="C22" s="12" t="s">
        <v>47</v>
      </c>
      <c r="D22" s="17">
        <v>1</v>
      </c>
      <c r="E22" s="31">
        <v>11294</v>
      </c>
      <c r="F22" s="17">
        <v>279</v>
      </c>
      <c r="G22" s="31">
        <f t="shared" ref="G22:G23" si="11">E22-F22</f>
        <v>11015</v>
      </c>
      <c r="H22" s="21">
        <v>1274</v>
      </c>
      <c r="I22" s="18">
        <f t="shared" si="9"/>
        <v>11.56604630049932</v>
      </c>
      <c r="J22" s="55">
        <f t="shared" si="10"/>
        <v>11.280325836727465</v>
      </c>
    </row>
    <row r="23" spans="2:10" ht="17.399999999999999" x14ac:dyDescent="0.3">
      <c r="B23" s="69">
        <v>15</v>
      </c>
      <c r="C23" s="7" t="s">
        <v>48</v>
      </c>
      <c r="D23" s="17">
        <v>1</v>
      </c>
      <c r="E23" s="31">
        <v>12082</v>
      </c>
      <c r="F23" s="17">
        <v>526</v>
      </c>
      <c r="G23" s="31">
        <f t="shared" si="11"/>
        <v>11556</v>
      </c>
      <c r="H23" s="21">
        <v>279</v>
      </c>
      <c r="I23" s="18">
        <f t="shared" si="9"/>
        <v>2.4143302180685358</v>
      </c>
      <c r="J23" s="55">
        <f t="shared" si="10"/>
        <v>2.3092203277603045</v>
      </c>
    </row>
    <row r="24" spans="2:10" ht="17.399999999999999" x14ac:dyDescent="0.3">
      <c r="B24" s="69">
        <v>16</v>
      </c>
      <c r="C24" s="7" t="s">
        <v>25</v>
      </c>
      <c r="D24" s="17">
        <v>1</v>
      </c>
      <c r="E24" s="31">
        <v>4126</v>
      </c>
      <c r="F24" s="17">
        <v>849</v>
      </c>
      <c r="G24" s="31">
        <f t="shared" ref="G24:G25" si="12">E24-F24</f>
        <v>3277</v>
      </c>
      <c r="H24" s="21">
        <v>1301</v>
      </c>
      <c r="I24" s="18">
        <f t="shared" si="9"/>
        <v>39.700945987183403</v>
      </c>
      <c r="J24" s="55">
        <f t="shared" si="10"/>
        <v>31.531749878817255</v>
      </c>
    </row>
    <row r="25" spans="2:10" ht="17.399999999999999" x14ac:dyDescent="0.3">
      <c r="B25" s="69">
        <v>17</v>
      </c>
      <c r="C25" s="7" t="s">
        <v>26</v>
      </c>
      <c r="D25" s="17">
        <v>18</v>
      </c>
      <c r="E25" s="31">
        <v>77308</v>
      </c>
      <c r="F25" s="17">
        <v>6407</v>
      </c>
      <c r="G25" s="31">
        <f t="shared" si="12"/>
        <v>70901</v>
      </c>
      <c r="H25" s="21">
        <v>40206</v>
      </c>
      <c r="I25" s="18">
        <f t="shared" si="9"/>
        <v>56.707239672219011</v>
      </c>
      <c r="J25" s="55">
        <f t="shared" si="10"/>
        <v>52.007554198789258</v>
      </c>
    </row>
    <row r="26" spans="2:10" ht="17.399999999999999" x14ac:dyDescent="0.3">
      <c r="B26" s="69">
        <v>18</v>
      </c>
      <c r="C26" s="7" t="s">
        <v>27</v>
      </c>
      <c r="D26" s="17">
        <v>2</v>
      </c>
      <c r="E26" s="31">
        <v>14413</v>
      </c>
      <c r="F26" s="17">
        <v>401</v>
      </c>
      <c r="G26" s="31">
        <f t="shared" ref="G26:G28" si="13">E26-F26</f>
        <v>14012</v>
      </c>
      <c r="H26" s="21">
        <v>2379</v>
      </c>
      <c r="I26" s="18">
        <f t="shared" ref="I26:I28" si="14">H26*100/G26</f>
        <v>16.978304310590921</v>
      </c>
      <c r="J26" s="55">
        <f t="shared" ref="J26:J28" si="15">H26*100/E26</f>
        <v>16.505932144591689</v>
      </c>
    </row>
    <row r="27" spans="2:10" ht="17.399999999999999" x14ac:dyDescent="0.3">
      <c r="B27" s="69">
        <v>19</v>
      </c>
      <c r="C27" s="23" t="s">
        <v>28</v>
      </c>
      <c r="D27" s="17">
        <v>2</v>
      </c>
      <c r="E27" s="31">
        <v>17531</v>
      </c>
      <c r="F27" s="17">
        <v>119</v>
      </c>
      <c r="G27" s="31">
        <f t="shared" si="13"/>
        <v>17412</v>
      </c>
      <c r="H27" s="21">
        <v>8119</v>
      </c>
      <c r="I27" s="18">
        <f t="shared" si="14"/>
        <v>46.628761773489551</v>
      </c>
      <c r="J27" s="55">
        <f t="shared" si="15"/>
        <v>46.312246876960813</v>
      </c>
    </row>
    <row r="28" spans="2:10" ht="17.399999999999999" x14ac:dyDescent="0.3">
      <c r="B28" s="69">
        <v>20</v>
      </c>
      <c r="C28" s="23" t="s">
        <v>29</v>
      </c>
      <c r="D28" s="17">
        <v>3</v>
      </c>
      <c r="E28" s="31">
        <v>24377</v>
      </c>
      <c r="F28" s="17">
        <v>3003</v>
      </c>
      <c r="G28" s="31">
        <f t="shared" si="13"/>
        <v>21374</v>
      </c>
      <c r="H28" s="21">
        <v>1922</v>
      </c>
      <c r="I28" s="18">
        <f t="shared" si="14"/>
        <v>8.9922335547861891</v>
      </c>
      <c r="J28" s="55">
        <f t="shared" si="15"/>
        <v>7.8844812733314189</v>
      </c>
    </row>
    <row r="29" spans="2:10" ht="17.399999999999999" x14ac:dyDescent="0.3">
      <c r="B29" s="69">
        <v>21</v>
      </c>
      <c r="C29" s="23" t="s">
        <v>30</v>
      </c>
      <c r="D29" s="17">
        <v>1</v>
      </c>
      <c r="E29" s="31">
        <v>1026</v>
      </c>
      <c r="F29" s="17">
        <v>216</v>
      </c>
      <c r="G29" s="31">
        <f t="shared" ref="G29:G30" si="16">E29-F29</f>
        <v>810</v>
      </c>
      <c r="H29" s="21">
        <v>110</v>
      </c>
      <c r="I29" s="18">
        <f t="shared" ref="I29:I30" si="17">H29*100/G29</f>
        <v>13.580246913580247</v>
      </c>
      <c r="J29" s="55">
        <f t="shared" ref="J29:J30" si="18">H29*100/E29</f>
        <v>10.721247563352826</v>
      </c>
    </row>
    <row r="30" spans="2:10" ht="18" thickBot="1" x14ac:dyDescent="0.35">
      <c r="B30" s="70">
        <v>22</v>
      </c>
      <c r="C30" s="24" t="s">
        <v>31</v>
      </c>
      <c r="D30" s="19">
        <v>2</v>
      </c>
      <c r="E30" s="32">
        <v>8047</v>
      </c>
      <c r="F30" s="19">
        <v>734</v>
      </c>
      <c r="G30" s="32">
        <f t="shared" si="16"/>
        <v>7313</v>
      </c>
      <c r="H30" s="33">
        <v>679</v>
      </c>
      <c r="I30" s="25">
        <f t="shared" si="17"/>
        <v>9.2848352249418848</v>
      </c>
      <c r="J30" s="56">
        <f t="shared" si="18"/>
        <v>8.4379271778302467</v>
      </c>
    </row>
    <row r="31" spans="2:10" ht="18" thickBot="1" x14ac:dyDescent="0.35">
      <c r="B31" s="8"/>
      <c r="C31" s="9" t="s">
        <v>32</v>
      </c>
      <c r="D31" s="10">
        <f>SUM(D21:D30)</f>
        <v>36</v>
      </c>
      <c r="E31" s="11">
        <f>SUM(E21:E30)</f>
        <v>193411</v>
      </c>
      <c r="F31" s="11">
        <f>SUM(F21:F30)</f>
        <v>15775</v>
      </c>
      <c r="G31" s="11">
        <f>SUM(G21:G30)</f>
        <v>177636</v>
      </c>
      <c r="H31" s="11">
        <f>SUM(H21:H30)</f>
        <v>59608</v>
      </c>
      <c r="I31" s="37">
        <f>H31/G31*100</f>
        <v>33.5562611182418</v>
      </c>
      <c r="J31" s="38">
        <f>H31/E31*100</f>
        <v>30.81934326382677</v>
      </c>
    </row>
    <row r="32" spans="2:10" ht="17.399999999999999" x14ac:dyDescent="0.3">
      <c r="B32" s="68">
        <v>23</v>
      </c>
      <c r="C32" s="12" t="s">
        <v>52</v>
      </c>
      <c r="D32" s="16">
        <v>1</v>
      </c>
      <c r="E32" s="30">
        <v>22828</v>
      </c>
      <c r="F32" s="16">
        <v>0</v>
      </c>
      <c r="G32" s="30">
        <f t="shared" ref="G32:G34" si="19">E32-F32</f>
        <v>22828</v>
      </c>
      <c r="H32" s="34">
        <v>4158</v>
      </c>
      <c r="I32" s="39">
        <f t="shared" ref="I32:I34" si="20">H32*100/G32</f>
        <v>18.214473453653408</v>
      </c>
      <c r="J32" s="54">
        <f t="shared" ref="J32:J34" si="21">H32*100/E32</f>
        <v>18.214473453653408</v>
      </c>
    </row>
    <row r="33" spans="2:26" ht="17.399999999999999" x14ac:dyDescent="0.3">
      <c r="B33" s="69">
        <v>24</v>
      </c>
      <c r="C33" s="7" t="s">
        <v>46</v>
      </c>
      <c r="D33" s="17">
        <v>1</v>
      </c>
      <c r="E33" s="31">
        <v>14</v>
      </c>
      <c r="F33" s="17">
        <v>0</v>
      </c>
      <c r="G33" s="31">
        <f t="shared" si="19"/>
        <v>14</v>
      </c>
      <c r="H33" s="21">
        <v>0</v>
      </c>
      <c r="I33" s="18">
        <f t="shared" si="20"/>
        <v>0</v>
      </c>
      <c r="J33" s="55">
        <f t="shared" si="21"/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2:26" ht="18" thickBot="1" x14ac:dyDescent="0.35">
      <c r="B34" s="70">
        <v>25</v>
      </c>
      <c r="C34" s="24" t="s">
        <v>33</v>
      </c>
      <c r="D34" s="19">
        <v>6</v>
      </c>
      <c r="E34" s="32">
        <v>8959</v>
      </c>
      <c r="F34" s="19">
        <v>1432</v>
      </c>
      <c r="G34" s="32">
        <f t="shared" si="19"/>
        <v>7527</v>
      </c>
      <c r="H34" s="33">
        <v>9003</v>
      </c>
      <c r="I34" s="25">
        <f t="shared" si="20"/>
        <v>119.60940613790355</v>
      </c>
      <c r="J34" s="56">
        <f t="shared" si="21"/>
        <v>100.49112624176806</v>
      </c>
      <c r="N34" s="28"/>
      <c r="O34" s="28"/>
      <c r="P34" s="28"/>
      <c r="Q34" s="28"/>
      <c r="R34" s="28"/>
      <c r="S34" s="29"/>
    </row>
    <row r="35" spans="2:26" ht="18" thickBot="1" x14ac:dyDescent="0.35">
      <c r="B35" s="61"/>
      <c r="C35" s="9" t="s">
        <v>34</v>
      </c>
      <c r="D35" s="10">
        <f>SUM(D32:D34)</f>
        <v>8</v>
      </c>
      <c r="E35" s="11">
        <f>SUM(E32:E34)</f>
        <v>31801</v>
      </c>
      <c r="F35" s="11">
        <f>SUM(F32:F34)</f>
        <v>1432</v>
      </c>
      <c r="G35" s="11">
        <f>SUM(G32:G34)</f>
        <v>30369</v>
      </c>
      <c r="H35" s="11">
        <f>SUM(H32:H34)</f>
        <v>13161</v>
      </c>
      <c r="I35" s="37">
        <f>H35/G35*100</f>
        <v>43.33695544798973</v>
      </c>
      <c r="J35" s="38">
        <f>H35/E35*100</f>
        <v>41.385491022294893</v>
      </c>
      <c r="N35" s="28"/>
      <c r="O35" s="28"/>
      <c r="P35" s="28"/>
      <c r="Q35" s="28"/>
      <c r="R35" s="28"/>
      <c r="S35" s="29"/>
    </row>
    <row r="36" spans="2:26" ht="18" thickBot="1" x14ac:dyDescent="0.35">
      <c r="B36" s="62"/>
      <c r="C36" s="9" t="s">
        <v>35</v>
      </c>
      <c r="D36" s="10">
        <f>D31+D35</f>
        <v>44</v>
      </c>
      <c r="E36" s="11">
        <f t="shared" ref="E36:H36" si="22">E31+E35</f>
        <v>225212</v>
      </c>
      <c r="F36" s="11">
        <f t="shared" si="22"/>
        <v>17207</v>
      </c>
      <c r="G36" s="11">
        <f t="shared" si="22"/>
        <v>208005</v>
      </c>
      <c r="H36" s="11">
        <f t="shared" si="22"/>
        <v>72769</v>
      </c>
      <c r="I36" s="37">
        <f>H36/G36*100</f>
        <v>34.984255186173407</v>
      </c>
      <c r="J36" s="38">
        <f>H36/E36*100</f>
        <v>32.311333321492633</v>
      </c>
      <c r="N36" s="28"/>
      <c r="O36" s="28"/>
      <c r="P36" s="28"/>
      <c r="Q36" s="28"/>
      <c r="R36" s="28"/>
      <c r="S36" s="29"/>
    </row>
    <row r="37" spans="2:26" ht="18" thickBot="1" x14ac:dyDescent="0.35">
      <c r="B37" s="63">
        <v>26</v>
      </c>
      <c r="C37" s="48" t="s">
        <v>36</v>
      </c>
      <c r="D37" s="44">
        <v>8</v>
      </c>
      <c r="E37" s="43">
        <v>13116</v>
      </c>
      <c r="F37" s="44">
        <v>628</v>
      </c>
      <c r="G37" s="45">
        <f t="shared" ref="G37" si="23">E37-F37</f>
        <v>12488</v>
      </c>
      <c r="H37" s="45">
        <v>9335</v>
      </c>
      <c r="I37" s="47">
        <f t="shared" ref="I37" si="24">H37*100/G37</f>
        <v>74.751761691223578</v>
      </c>
      <c r="J37" s="57">
        <f t="shared" ref="J37" si="25">H37*100/E37</f>
        <v>71.172613601707837</v>
      </c>
    </row>
    <row r="38" spans="2:26" ht="18" thickBot="1" x14ac:dyDescent="0.35">
      <c r="B38" s="61"/>
      <c r="C38" s="9" t="s">
        <v>37</v>
      </c>
      <c r="D38" s="10">
        <v>8</v>
      </c>
      <c r="E38" s="11">
        <v>13116</v>
      </c>
      <c r="F38" s="11">
        <v>628</v>
      </c>
      <c r="G38" s="11">
        <f t="shared" ref="G38:G39" si="26">E38-F38</f>
        <v>12488</v>
      </c>
      <c r="H38" s="11">
        <v>9335</v>
      </c>
      <c r="I38" s="37">
        <f t="shared" ref="I38:I41" si="27">H38*100/G38</f>
        <v>74.751761691223578</v>
      </c>
      <c r="J38" s="51">
        <f t="shared" ref="J38:J41" si="28">H38*100/E38</f>
        <v>71.172613601707837</v>
      </c>
    </row>
    <row r="39" spans="2:26" ht="17.399999999999999" x14ac:dyDescent="0.3">
      <c r="B39" s="64">
        <v>27</v>
      </c>
      <c r="C39" s="26" t="s">
        <v>50</v>
      </c>
      <c r="D39" s="16">
        <v>47</v>
      </c>
      <c r="E39" s="30">
        <v>152837</v>
      </c>
      <c r="F39" s="16">
        <v>2943</v>
      </c>
      <c r="G39" s="30">
        <f t="shared" si="26"/>
        <v>149894</v>
      </c>
      <c r="H39" s="34">
        <v>36542</v>
      </c>
      <c r="I39" s="39">
        <f t="shared" si="27"/>
        <v>24.3785608496671</v>
      </c>
      <c r="J39" s="54">
        <f t="shared" si="28"/>
        <v>23.909131951032801</v>
      </c>
    </row>
    <row r="40" spans="2:26" ht="30.6" thickBot="1" x14ac:dyDescent="0.35">
      <c r="B40" s="65">
        <v>28</v>
      </c>
      <c r="C40" s="42" t="s">
        <v>49</v>
      </c>
      <c r="D40" s="43">
        <v>2</v>
      </c>
      <c r="E40" s="44">
        <v>11597</v>
      </c>
      <c r="F40" s="43">
        <v>239</v>
      </c>
      <c r="G40" s="44">
        <f t="shared" ref="G40" si="29">E40-F40</f>
        <v>11358</v>
      </c>
      <c r="H40" s="45">
        <v>1131</v>
      </c>
      <c r="I40" s="46">
        <f t="shared" ref="I40" si="30">H40*100/G40</f>
        <v>9.9577390385631279</v>
      </c>
      <c r="J40" s="58">
        <f t="shared" ref="J40" si="31">H40*100/E40</f>
        <v>9.7525222040182804</v>
      </c>
    </row>
    <row r="41" spans="2:26" ht="18" thickBot="1" x14ac:dyDescent="0.35">
      <c r="B41" s="61"/>
      <c r="C41" s="13" t="s">
        <v>38</v>
      </c>
      <c r="D41" s="35">
        <f>SUM(D39:D40)</f>
        <v>49</v>
      </c>
      <c r="E41" s="36">
        <f>SUM(E39:E40)</f>
        <v>164434</v>
      </c>
      <c r="F41" s="36">
        <f>SUM(F39:F40)</f>
        <v>3182</v>
      </c>
      <c r="G41" s="36">
        <f>SUM(G39:G40)</f>
        <v>161252</v>
      </c>
      <c r="H41" s="36">
        <f>SUM(H39:H40)</f>
        <v>37673</v>
      </c>
      <c r="I41" s="37">
        <f t="shared" si="27"/>
        <v>23.362811003894524</v>
      </c>
      <c r="J41" s="38">
        <f t="shared" si="28"/>
        <v>22.910711896566404</v>
      </c>
    </row>
    <row r="42" spans="2:26" ht="17.399999999999999" x14ac:dyDescent="0.3">
      <c r="B42" s="64">
        <v>29</v>
      </c>
      <c r="C42" s="26" t="s">
        <v>39</v>
      </c>
      <c r="D42" s="16">
        <v>3</v>
      </c>
      <c r="E42" s="30">
        <v>1</v>
      </c>
      <c r="F42" s="16">
        <v>0</v>
      </c>
      <c r="G42" s="30">
        <f t="shared" ref="G42" si="32">E42-F42</f>
        <v>1</v>
      </c>
      <c r="H42" s="34">
        <v>3454</v>
      </c>
      <c r="I42" s="39">
        <v>0</v>
      </c>
      <c r="J42" s="54">
        <v>0</v>
      </c>
    </row>
    <row r="43" spans="2:26" ht="18" thickBot="1" x14ac:dyDescent="0.35">
      <c r="B43" s="65">
        <v>30</v>
      </c>
      <c r="C43" s="42" t="s">
        <v>40</v>
      </c>
      <c r="D43" s="43"/>
      <c r="E43" s="44"/>
      <c r="F43" s="43"/>
      <c r="G43" s="44"/>
      <c r="H43" s="45"/>
      <c r="I43" s="46"/>
      <c r="J43" s="58"/>
    </row>
    <row r="44" spans="2:26" ht="18" thickBot="1" x14ac:dyDescent="0.35">
      <c r="B44" s="66"/>
      <c r="C44" s="13" t="s">
        <v>41</v>
      </c>
      <c r="D44" s="35">
        <v>3</v>
      </c>
      <c r="E44" s="36">
        <v>1</v>
      </c>
      <c r="F44" s="36">
        <v>0</v>
      </c>
      <c r="G44" s="36">
        <f t="shared" ref="G44" si="33">E44-F44</f>
        <v>1</v>
      </c>
      <c r="H44" s="36">
        <v>3454</v>
      </c>
      <c r="I44" s="37">
        <v>0</v>
      </c>
      <c r="J44" s="38">
        <v>0</v>
      </c>
    </row>
    <row r="45" spans="2:26" ht="45.6" thickBot="1" x14ac:dyDescent="0.35">
      <c r="B45" s="67"/>
      <c r="C45" s="49" t="s">
        <v>42</v>
      </c>
      <c r="D45" s="50"/>
      <c r="E45" s="43"/>
      <c r="F45" s="44">
        <v>0</v>
      </c>
      <c r="G45" s="43">
        <v>0</v>
      </c>
      <c r="H45" s="44">
        <v>97100</v>
      </c>
      <c r="I45" s="46"/>
      <c r="J45" s="59"/>
    </row>
    <row r="46" spans="2:26" ht="18" thickBot="1" x14ac:dyDescent="0.35">
      <c r="B46" s="27"/>
      <c r="C46" s="14" t="s">
        <v>43</v>
      </c>
      <c r="D46" s="15">
        <f>D44+D41+D38+D36+D20+D45</f>
        <v>200</v>
      </c>
      <c r="E46" s="15">
        <f t="shared" ref="E46:H46" si="34">E44+E41+E38+E36+E20+E45</f>
        <v>1441402</v>
      </c>
      <c r="F46" s="15">
        <f t="shared" si="34"/>
        <v>230219</v>
      </c>
      <c r="G46" s="15">
        <f t="shared" si="34"/>
        <v>1211183</v>
      </c>
      <c r="H46" s="15">
        <f t="shared" si="34"/>
        <v>380626</v>
      </c>
      <c r="I46" s="40">
        <f>H46/G46*100</f>
        <v>31.425969486031423</v>
      </c>
      <c r="J46" s="41">
        <f>H46/E46*100</f>
        <v>26.406651301996252</v>
      </c>
    </row>
    <row r="48" spans="2:26" x14ac:dyDescent="0.3">
      <c r="I48" s="75" t="s">
        <v>44</v>
      </c>
      <c r="J48" s="75"/>
    </row>
  </sheetData>
  <mergeCells count="13">
    <mergeCell ref="I5:I6"/>
    <mergeCell ref="J5:J6"/>
    <mergeCell ref="I48:J48"/>
    <mergeCell ref="B2:J2"/>
    <mergeCell ref="B3:J3"/>
    <mergeCell ref="B4:J4"/>
    <mergeCell ref="B5:B6"/>
    <mergeCell ref="C5:C6"/>
    <mergeCell ref="D5:D6"/>
    <mergeCell ref="E5:E6"/>
    <mergeCell ref="F5:F6"/>
    <mergeCell ref="G5:G6"/>
    <mergeCell ref="H5:H6"/>
  </mergeCells>
  <pageMargins left="0.17" right="0.3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2020-12-08T06:10:09Z</dcterms:modified>
</cp:coreProperties>
</file>