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92" yWindow="-120" windowWidth="19440" windowHeight="15000"/>
  </bookViews>
  <sheets>
    <sheet name="DEC2020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2" l="1"/>
  <c r="G39" i="2"/>
  <c r="H39" i="2"/>
  <c r="E39" i="2"/>
  <c r="G14" i="2" l="1"/>
  <c r="G22" i="2"/>
  <c r="G23" i="2" l="1"/>
  <c r="J34" i="2"/>
  <c r="G34" i="2"/>
  <c r="I34" i="2" s="1"/>
  <c r="G24" i="2"/>
  <c r="J35" i="2"/>
  <c r="G35" i="2"/>
  <c r="I35" i="2" s="1"/>
  <c r="G17" i="2"/>
  <c r="G9" i="2" l="1"/>
  <c r="G31" i="2" l="1"/>
  <c r="I42" i="2" l="1"/>
  <c r="E42" i="2"/>
  <c r="F42" i="2"/>
  <c r="G42" i="2"/>
  <c r="H42" i="2"/>
  <c r="D42" i="2"/>
  <c r="J41" i="2"/>
  <c r="J42" i="2" s="1"/>
  <c r="E45" i="2"/>
  <c r="F45" i="2"/>
  <c r="G45" i="2"/>
  <c r="H45" i="2"/>
  <c r="D45" i="2"/>
  <c r="E36" i="2"/>
  <c r="F36" i="2"/>
  <c r="G36" i="2"/>
  <c r="H36" i="2"/>
  <c r="D36" i="2"/>
  <c r="E33" i="2"/>
  <c r="F33" i="2"/>
  <c r="H33" i="2"/>
  <c r="D33" i="2"/>
  <c r="E21" i="2"/>
  <c r="F21" i="2"/>
  <c r="H21" i="2"/>
  <c r="D21" i="2"/>
  <c r="J45" i="2" l="1"/>
  <c r="E37" i="2"/>
  <c r="E40" i="2" s="1"/>
  <c r="E47" i="2" s="1"/>
  <c r="J36" i="2"/>
  <c r="I45" i="2"/>
  <c r="I36" i="2"/>
  <c r="F37" i="2"/>
  <c r="F40" i="2" s="1"/>
  <c r="F47" i="2" s="1"/>
  <c r="H37" i="2"/>
  <c r="H40" i="2" s="1"/>
  <c r="D37" i="2"/>
  <c r="D40" i="2" s="1"/>
  <c r="D47" i="2" s="1"/>
  <c r="J33" i="2"/>
  <c r="G32" i="2"/>
  <c r="J40" i="2" l="1"/>
  <c r="H47" i="2"/>
  <c r="J47" i="2" s="1"/>
  <c r="J37" i="2"/>
  <c r="G18" i="2"/>
  <c r="G28" i="2" l="1"/>
  <c r="J9" i="2"/>
  <c r="I9" i="2"/>
  <c r="J26" i="2" l="1"/>
  <c r="G26" i="2"/>
  <c r="I26" i="2" l="1"/>
  <c r="G33" i="2"/>
  <c r="G16" i="2"/>
  <c r="I33" i="2" l="1"/>
  <c r="G37" i="2"/>
  <c r="I37" i="2" s="1"/>
  <c r="J44" i="2"/>
  <c r="I44" i="2"/>
  <c r="J38" i="2"/>
  <c r="J39" i="2" s="1"/>
  <c r="I38" i="2"/>
  <c r="I39" i="2" s="1"/>
  <c r="G10" i="2"/>
  <c r="J10" i="2"/>
  <c r="I10" i="2" l="1"/>
  <c r="G21" i="2"/>
  <c r="G40" i="2" s="1"/>
  <c r="I31" i="2"/>
  <c r="J31" i="2"/>
  <c r="I32" i="2"/>
  <c r="J32" i="2"/>
  <c r="J30" i="2"/>
  <c r="I27" i="2"/>
  <c r="J27" i="2"/>
  <c r="I28" i="2"/>
  <c r="J28" i="2"/>
  <c r="I29" i="2"/>
  <c r="J29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J21" i="2"/>
  <c r="I22" i="2"/>
  <c r="J22" i="2"/>
  <c r="I23" i="2"/>
  <c r="J23" i="2"/>
  <c r="I24" i="2"/>
  <c r="J24" i="2"/>
  <c r="J25" i="2"/>
  <c r="I25" i="2"/>
  <c r="I21" i="2" l="1"/>
  <c r="G47" i="2"/>
  <c r="I47" i="2" s="1"/>
  <c r="I40" i="2"/>
  <c r="J11" i="2"/>
  <c r="I11" i="2"/>
  <c r="I30" i="2" l="1"/>
</calcChain>
</file>

<file path=xl/sharedStrings.xml><?xml version="1.0" encoding="utf-8"?>
<sst xmlns="http://schemas.openxmlformats.org/spreadsheetml/2006/main" count="53" uniqueCount="53">
  <si>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</si>
  <si>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</si>
  <si>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</si>
  <si>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</si>
  <si>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</si>
  <si>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</si>
  <si>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</si>
  <si>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</si>
  <si>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</si>
  <si>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</si>
  <si>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</si>
  <si>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</si>
  <si>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</si>
  <si>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</si>
  <si>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</si>
  <si>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</si>
  <si>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</si>
  <si>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</si>
  <si>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</si>
  <si>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</si>
  <si>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</si>
  <si>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</si>
  <si>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</si>
  <si>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</si>
  <si>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</si>
  <si>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</si>
  <si>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</si>
  <si>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</si>
  <si>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</si>
  <si>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</si>
  <si>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</si>
  <si>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AU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</si>
  <si>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</si>
  <si>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</si>
  <si>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</si>
  <si>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</si>
  <si>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</si>
  <si>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</si>
  <si>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</si>
  <si>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</si>
  <si>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</si>
  <si>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</si>
  <si>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</si>
  <si>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</si>
  <si>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</si>
  <si>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</si>
  <si>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</si>
  <si>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</si>
  <si>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</si>
  <si>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SIDBI/CUCB</t>
  </si>
  <si>
    <t>CD RATIO OF BANKS AS ON 31.12.2020 (Net of NRE Deposit)</t>
  </si>
  <si>
    <t>DISTRICT NAME : HOSHIARPUR</t>
  </si>
  <si>
    <t xml:space="preserve">Annexure - 13.3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</si>
</sst>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3" fillId="0" borderId="2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top"/>
    </xf>
    <xf numFmtId="1" fontId="3" fillId="0" borderId="13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3" fillId="0" borderId="27" xfId="0" applyNumberFormat="1" applyFont="1" applyBorder="1" applyAlignment="1"/>
    <xf numFmtId="1" fontId="3" fillId="0" borderId="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2" borderId="10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/>
    <xf numFmtId="0" fontId="7" fillId="0" borderId="0" xfId="0" applyFont="1"/>
    <xf numFmtId="0" fontId="7" fillId="2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view="pageBreakPreview" zoomScale="60" zoomScaleNormal="100" workbookViewId="0">
      <selection activeCell="C44" sqref="C44"/>
    </sheetView>
  </sheetViews>
  <sheetFormatPr defaultRowHeight="14.4" x14ac:dyDescent="0.3"/>
  <cols>
    <col min="2" max="2" width="7.6640625" customWidth="1"/>
    <col min="3" max="3" width="34.5546875" customWidth="1"/>
    <col min="4" max="10" width="15" customWidth="1"/>
  </cols>
  <sheetData>
    <row r="2" spans="2:10" ht="15" thickBot="1" x14ac:dyDescent="0.35">
      <c r="I2" s="42" t="s">
        <v>52</v>
      </c>
      <c r="J2" s="42"/>
    </row>
    <row r="3" spans="2:10" ht="21" thickBot="1" x14ac:dyDescent="0.4">
      <c r="B3" s="43" t="s">
        <v>51</v>
      </c>
      <c r="C3" s="44"/>
      <c r="D3" s="44"/>
      <c r="E3" s="44"/>
      <c r="F3" s="44"/>
      <c r="G3" s="44"/>
      <c r="H3" s="44"/>
      <c r="I3" s="44"/>
      <c r="J3" s="45"/>
    </row>
    <row r="4" spans="2:10" ht="16.8" customHeight="1" thickBot="1" x14ac:dyDescent="0.35">
      <c r="B4" s="49" t="s">
        <v>50</v>
      </c>
      <c r="C4" s="50"/>
      <c r="D4" s="50"/>
      <c r="E4" s="50"/>
      <c r="F4" s="50"/>
      <c r="G4" s="50"/>
      <c r="H4" s="50"/>
      <c r="I4" s="50"/>
      <c r="J4" s="51"/>
    </row>
    <row r="5" spans="2:10" ht="13.65" customHeight="1" thickBot="1" x14ac:dyDescent="0.35">
      <c r="B5" s="46" t="s">
        <v>0</v>
      </c>
      <c r="C5" s="47"/>
      <c r="D5" s="47"/>
      <c r="E5" s="47"/>
      <c r="F5" s="47"/>
      <c r="G5" s="47"/>
      <c r="H5" s="47"/>
      <c r="I5" s="47"/>
      <c r="J5" s="48"/>
    </row>
    <row r="6" spans="2:10" s="39" customFormat="1" ht="39" customHeight="1" x14ac:dyDescent="0.25">
      <c r="B6" s="52" t="s">
        <v>5</v>
      </c>
      <c r="C6" s="52" t="s">
        <v>1</v>
      </c>
      <c r="D6" s="54" t="s">
        <v>40</v>
      </c>
      <c r="E6" s="54" t="s">
        <v>41</v>
      </c>
      <c r="F6" s="60" t="s">
        <v>42</v>
      </c>
      <c r="G6" s="54" t="s">
        <v>43</v>
      </c>
      <c r="H6" s="54" t="s">
        <v>44</v>
      </c>
      <c r="I6" s="56" t="s">
        <v>45</v>
      </c>
      <c r="J6" s="58" t="s">
        <v>46</v>
      </c>
    </row>
    <row r="7" spans="2:10" s="39" customFormat="1" ht="30" customHeight="1" thickBot="1" x14ac:dyDescent="0.3">
      <c r="B7" s="53"/>
      <c r="C7" s="53"/>
      <c r="D7" s="55"/>
      <c r="E7" s="55"/>
      <c r="F7" s="61"/>
      <c r="G7" s="55"/>
      <c r="H7" s="55"/>
      <c r="I7" s="57"/>
      <c r="J7" s="59"/>
    </row>
    <row r="8" spans="2:10" s="39" customFormat="1" ht="15.75" customHeight="1" thickBot="1" x14ac:dyDescent="0.3">
      <c r="B8" s="27"/>
      <c r="C8" s="28"/>
      <c r="D8" s="23">
        <v>1</v>
      </c>
      <c r="E8" s="23">
        <v>2</v>
      </c>
      <c r="F8" s="24">
        <v>3</v>
      </c>
      <c r="G8" s="23">
        <v>4</v>
      </c>
      <c r="H8" s="23">
        <v>5</v>
      </c>
      <c r="I8" s="23">
        <v>6</v>
      </c>
      <c r="J8" s="25">
        <v>7</v>
      </c>
    </row>
    <row r="9" spans="2:10" s="39" customFormat="1" ht="21.6" customHeight="1" x14ac:dyDescent="0.25">
      <c r="B9" s="2">
        <v>1</v>
      </c>
      <c r="C9" s="5" t="s">
        <v>6</v>
      </c>
      <c r="D9" s="35">
        <v>9</v>
      </c>
      <c r="E9" s="35">
        <v>62130.47</v>
      </c>
      <c r="F9" s="35">
        <v>2312</v>
      </c>
      <c r="G9" s="35">
        <f>E9-F9</f>
        <v>59818.47</v>
      </c>
      <c r="H9" s="35">
        <v>8870.44</v>
      </c>
      <c r="I9" s="21">
        <f>H9*100/G9</f>
        <v>14.828931599220107</v>
      </c>
      <c r="J9" s="22">
        <f>H9*100/E9</f>
        <v>14.277117169723647</v>
      </c>
    </row>
    <row r="10" spans="2:10" s="39" customFormat="1" ht="21.6" customHeight="1" x14ac:dyDescent="0.25">
      <c r="B10" s="2">
        <v>2</v>
      </c>
      <c r="C10" s="5" t="s">
        <v>7</v>
      </c>
      <c r="D10" s="35">
        <v>10</v>
      </c>
      <c r="E10" s="35">
        <v>42081</v>
      </c>
      <c r="F10" s="35">
        <v>6756</v>
      </c>
      <c r="G10" s="35">
        <f>E10-F10</f>
        <v>35325</v>
      </c>
      <c r="H10" s="35">
        <v>19497</v>
      </c>
      <c r="I10" s="21">
        <f>H10*100/G10</f>
        <v>55.193205944798301</v>
      </c>
      <c r="J10" s="22">
        <f>H10*100/E10</f>
        <v>46.332073857560417</v>
      </c>
    </row>
    <row r="11" spans="2:10" s="39" customFormat="1" ht="21.6" customHeight="1" x14ac:dyDescent="0.25">
      <c r="B11" s="2">
        <v>3</v>
      </c>
      <c r="C11" s="5" t="s">
        <v>8</v>
      </c>
      <c r="D11" s="35">
        <v>2</v>
      </c>
      <c r="E11" s="35">
        <v>9631.89</v>
      </c>
      <c r="F11" s="35">
        <v>871.1</v>
      </c>
      <c r="G11" s="35">
        <v>8760.7900000000009</v>
      </c>
      <c r="H11" s="35">
        <v>2042.15</v>
      </c>
      <c r="I11" s="21">
        <f>H11*100/G11</f>
        <v>23.310112444197383</v>
      </c>
      <c r="J11" s="22">
        <f>H11*100/E11</f>
        <v>21.201965554008613</v>
      </c>
    </row>
    <row r="12" spans="2:10" s="39" customFormat="1" ht="21.6" customHeight="1" x14ac:dyDescent="0.25">
      <c r="B12" s="2">
        <v>4</v>
      </c>
      <c r="C12" s="5" t="s">
        <v>9</v>
      </c>
      <c r="D12" s="35">
        <v>16</v>
      </c>
      <c r="E12" s="35">
        <v>103277</v>
      </c>
      <c r="F12" s="35">
        <v>17607</v>
      </c>
      <c r="G12" s="35">
        <v>85670</v>
      </c>
      <c r="H12" s="35">
        <v>34729</v>
      </c>
      <c r="I12" s="21">
        <f t="shared" ref="I12:I24" si="0">H12*100/G12</f>
        <v>40.538111357534724</v>
      </c>
      <c r="J12" s="22">
        <f t="shared" ref="J12:J24" si="1">H12*100/E12</f>
        <v>33.627041838937998</v>
      </c>
    </row>
    <row r="13" spans="2:10" s="39" customFormat="1" ht="21.6" customHeight="1" x14ac:dyDescent="0.25">
      <c r="B13" s="2">
        <v>5</v>
      </c>
      <c r="C13" s="5" t="s">
        <v>10</v>
      </c>
      <c r="D13" s="35">
        <v>4</v>
      </c>
      <c r="E13" s="35">
        <v>41754</v>
      </c>
      <c r="F13" s="35">
        <v>4813</v>
      </c>
      <c r="G13" s="35">
        <v>36941</v>
      </c>
      <c r="H13" s="35">
        <v>3663</v>
      </c>
      <c r="I13" s="21">
        <f t="shared" si="0"/>
        <v>9.9158116997374197</v>
      </c>
      <c r="J13" s="22">
        <f t="shared" si="1"/>
        <v>8.772812185658859</v>
      </c>
    </row>
    <row r="14" spans="2:10" s="40" customFormat="1" ht="21.6" customHeight="1" x14ac:dyDescent="0.25">
      <c r="B14" s="18">
        <v>6</v>
      </c>
      <c r="C14" s="19" t="s">
        <v>11</v>
      </c>
      <c r="D14" s="35">
        <v>17</v>
      </c>
      <c r="E14" s="35">
        <v>58198.38</v>
      </c>
      <c r="F14" s="35">
        <v>7101</v>
      </c>
      <c r="G14" s="35">
        <f>E14-F14</f>
        <v>51097.38</v>
      </c>
      <c r="H14" s="35">
        <v>26423.24</v>
      </c>
      <c r="I14" s="21">
        <f t="shared" si="0"/>
        <v>51.711535894795389</v>
      </c>
      <c r="J14" s="22">
        <f t="shared" si="1"/>
        <v>45.402019781306628</v>
      </c>
    </row>
    <row r="15" spans="2:10" s="39" customFormat="1" ht="21.6" customHeight="1" x14ac:dyDescent="0.25">
      <c r="B15" s="2">
        <v>7</v>
      </c>
      <c r="C15" s="5" t="s">
        <v>12</v>
      </c>
      <c r="D15" s="35">
        <v>6</v>
      </c>
      <c r="E15" s="35">
        <v>23807</v>
      </c>
      <c r="F15" s="35">
        <v>745</v>
      </c>
      <c r="G15" s="35">
        <v>24552</v>
      </c>
      <c r="H15" s="35">
        <v>6852</v>
      </c>
      <c r="I15" s="21">
        <f t="shared" si="0"/>
        <v>27.908113391984358</v>
      </c>
      <c r="J15" s="22">
        <f t="shared" si="1"/>
        <v>28.78145083378838</v>
      </c>
    </row>
    <row r="16" spans="2:10" s="39" customFormat="1" ht="21.6" customHeight="1" x14ac:dyDescent="0.25">
      <c r="B16" s="2">
        <v>8</v>
      </c>
      <c r="C16" s="5" t="s">
        <v>13</v>
      </c>
      <c r="D16" s="35">
        <v>30</v>
      </c>
      <c r="E16" s="35">
        <v>190811</v>
      </c>
      <c r="F16" s="35">
        <v>35686</v>
      </c>
      <c r="G16" s="35">
        <f>E16-F16</f>
        <v>155125</v>
      </c>
      <c r="H16" s="35">
        <v>43030.8</v>
      </c>
      <c r="I16" s="21">
        <f t="shared" si="0"/>
        <v>27.739435938759065</v>
      </c>
      <c r="J16" s="22">
        <f t="shared" si="1"/>
        <v>22.551530048058027</v>
      </c>
    </row>
    <row r="17" spans="2:10" s="39" customFormat="1" ht="21.6" customHeight="1" x14ac:dyDescent="0.25">
      <c r="B17" s="2">
        <v>9</v>
      </c>
      <c r="C17" s="5" t="s">
        <v>14</v>
      </c>
      <c r="D17" s="35">
        <v>93</v>
      </c>
      <c r="E17" s="35">
        <v>1264267</v>
      </c>
      <c r="F17" s="35">
        <v>161473</v>
      </c>
      <c r="G17" s="35">
        <f>E17-F17</f>
        <v>1102794</v>
      </c>
      <c r="H17" s="35">
        <v>299142</v>
      </c>
      <c r="I17" s="21">
        <f t="shared" si="0"/>
        <v>27.125827670444345</v>
      </c>
      <c r="J17" s="22">
        <f t="shared" si="1"/>
        <v>23.661299393245255</v>
      </c>
    </row>
    <row r="18" spans="2:10" s="39" customFormat="1" ht="21.6" customHeight="1" x14ac:dyDescent="0.25">
      <c r="B18" s="2">
        <v>10</v>
      </c>
      <c r="C18" s="5" t="s">
        <v>15</v>
      </c>
      <c r="D18" s="35">
        <v>40</v>
      </c>
      <c r="E18" s="35">
        <v>725139</v>
      </c>
      <c r="F18" s="35">
        <v>32140</v>
      </c>
      <c r="G18" s="35">
        <f>E18-F18</f>
        <v>692999</v>
      </c>
      <c r="H18" s="35">
        <v>203047</v>
      </c>
      <c r="I18" s="21">
        <f t="shared" si="0"/>
        <v>29.299753679298238</v>
      </c>
      <c r="J18" s="22">
        <f t="shared" si="1"/>
        <v>28.001114269126333</v>
      </c>
    </row>
    <row r="19" spans="2:10" s="39" customFormat="1" ht="21.6" customHeight="1" x14ac:dyDescent="0.25">
      <c r="B19" s="2">
        <v>11</v>
      </c>
      <c r="C19" s="5" t="s">
        <v>16</v>
      </c>
      <c r="D19" s="35">
        <v>8</v>
      </c>
      <c r="E19" s="35">
        <v>30047.42</v>
      </c>
      <c r="F19" s="35">
        <v>1579.76</v>
      </c>
      <c r="G19" s="35">
        <v>28467.66</v>
      </c>
      <c r="H19" s="35">
        <v>11029.22</v>
      </c>
      <c r="I19" s="21">
        <f t="shared" si="0"/>
        <v>38.742980631355017</v>
      </c>
      <c r="J19" s="22">
        <f t="shared" si="1"/>
        <v>36.706046642274117</v>
      </c>
    </row>
    <row r="20" spans="2:10" s="39" customFormat="1" ht="21.6" customHeight="1" thickBot="1" x14ac:dyDescent="0.3">
      <c r="B20" s="12">
        <v>12</v>
      </c>
      <c r="C20" s="20" t="s">
        <v>17</v>
      </c>
      <c r="D20" s="35">
        <v>12</v>
      </c>
      <c r="E20" s="35">
        <v>82230.69</v>
      </c>
      <c r="F20" s="35">
        <v>11023.55</v>
      </c>
      <c r="G20" s="35">
        <v>71207.14</v>
      </c>
      <c r="H20" s="35">
        <v>17929</v>
      </c>
      <c r="I20" s="21">
        <f t="shared" si="0"/>
        <v>25.17865483714133</v>
      </c>
      <c r="J20" s="22">
        <f t="shared" si="1"/>
        <v>21.803295095784797</v>
      </c>
    </row>
    <row r="21" spans="2:10" s="39" customFormat="1" ht="21.6" customHeight="1" thickBot="1" x14ac:dyDescent="0.3">
      <c r="B21" s="13"/>
      <c r="C21" s="10" t="s">
        <v>18</v>
      </c>
      <c r="D21" s="36">
        <f>SUM(D9:D20)</f>
        <v>247</v>
      </c>
      <c r="E21" s="36">
        <f t="shared" ref="E21:H21" si="2">SUM(E9:E20)</f>
        <v>2633374.85</v>
      </c>
      <c r="F21" s="36">
        <f t="shared" si="2"/>
        <v>282107.40999999997</v>
      </c>
      <c r="G21" s="36">
        <f t="shared" si="2"/>
        <v>2352757.4400000004</v>
      </c>
      <c r="H21" s="36">
        <f t="shared" si="2"/>
        <v>676254.85</v>
      </c>
      <c r="I21" s="29">
        <f t="shared" si="0"/>
        <v>28.743075614288564</v>
      </c>
      <c r="J21" s="26">
        <f t="shared" si="1"/>
        <v>25.680159055213881</v>
      </c>
    </row>
    <row r="22" spans="2:10" s="39" customFormat="1" ht="21.6" customHeight="1" x14ac:dyDescent="0.25">
      <c r="B22" s="1">
        <v>13</v>
      </c>
      <c r="C22" s="4" t="s">
        <v>19</v>
      </c>
      <c r="D22" s="35">
        <v>22</v>
      </c>
      <c r="E22" s="35">
        <v>53804</v>
      </c>
      <c r="F22" s="35">
        <v>6123</v>
      </c>
      <c r="G22" s="35">
        <f>E22-F22</f>
        <v>47681</v>
      </c>
      <c r="H22" s="35">
        <v>62587</v>
      </c>
      <c r="I22" s="21">
        <f t="shared" si="0"/>
        <v>131.26192823137097</v>
      </c>
      <c r="J22" s="22">
        <f t="shared" si="1"/>
        <v>116.3240651252695</v>
      </c>
    </row>
    <row r="23" spans="2:10" s="39" customFormat="1" ht="21.6" customHeight="1" x14ac:dyDescent="0.25">
      <c r="B23" s="1">
        <v>14</v>
      </c>
      <c r="C23" s="5" t="s">
        <v>20</v>
      </c>
      <c r="D23" s="35">
        <v>1</v>
      </c>
      <c r="E23" s="35">
        <v>2492.29</v>
      </c>
      <c r="F23" s="35">
        <v>42.13</v>
      </c>
      <c r="G23" s="35">
        <f>E23-F23</f>
        <v>2450.16</v>
      </c>
      <c r="H23" s="35">
        <v>231</v>
      </c>
      <c r="I23" s="21">
        <f t="shared" si="0"/>
        <v>9.4279557253403858</v>
      </c>
      <c r="J23" s="22">
        <f t="shared" si="1"/>
        <v>9.2685843140244515</v>
      </c>
    </row>
    <row r="24" spans="2:10" s="39" customFormat="1" ht="21.6" customHeight="1" x14ac:dyDescent="0.25">
      <c r="B24" s="1">
        <v>15</v>
      </c>
      <c r="C24" s="5" t="s">
        <v>21</v>
      </c>
      <c r="D24" s="35">
        <v>1</v>
      </c>
      <c r="E24" s="35">
        <v>15978</v>
      </c>
      <c r="F24" s="35">
        <v>93</v>
      </c>
      <c r="G24" s="35">
        <f>E24-F24</f>
        <v>15885</v>
      </c>
      <c r="H24" s="35">
        <v>1839</v>
      </c>
      <c r="I24" s="21">
        <f t="shared" si="0"/>
        <v>11.57695939565628</v>
      </c>
      <c r="J24" s="22">
        <f t="shared" si="1"/>
        <v>11.509575666541494</v>
      </c>
    </row>
    <row r="25" spans="2:10" s="39" customFormat="1" ht="21.6" customHeight="1" x14ac:dyDescent="0.25">
      <c r="B25" s="1">
        <v>16</v>
      </c>
      <c r="C25" s="5" t="s">
        <v>22</v>
      </c>
      <c r="D25" s="35">
        <v>1</v>
      </c>
      <c r="E25" s="35">
        <v>2443</v>
      </c>
      <c r="F25" s="35">
        <v>278</v>
      </c>
      <c r="G25" s="35">
        <v>2165</v>
      </c>
      <c r="H25" s="35">
        <v>1829</v>
      </c>
      <c r="I25" s="21">
        <f>H25*100/G25</f>
        <v>84.480369515011546</v>
      </c>
      <c r="J25" s="22">
        <f>H25*100/E25</f>
        <v>74.866966844044214</v>
      </c>
    </row>
    <row r="26" spans="2:10" s="39" customFormat="1" ht="21.6" customHeight="1" x14ac:dyDescent="0.25">
      <c r="B26" s="1">
        <v>17</v>
      </c>
      <c r="C26" s="5" t="s">
        <v>23</v>
      </c>
      <c r="D26" s="35">
        <v>29</v>
      </c>
      <c r="E26" s="35">
        <v>240837.17</v>
      </c>
      <c r="F26" s="35">
        <v>27715.42</v>
      </c>
      <c r="G26" s="35">
        <f>E26-F26</f>
        <v>213121.75</v>
      </c>
      <c r="H26" s="35">
        <v>102517.34</v>
      </c>
      <c r="I26" s="21">
        <f>H26*100/G26</f>
        <v>48.102711243690521</v>
      </c>
      <c r="J26" s="22">
        <f>H26*100/E26</f>
        <v>42.567075505828271</v>
      </c>
    </row>
    <row r="27" spans="2:10" s="39" customFormat="1" ht="21.6" customHeight="1" x14ac:dyDescent="0.25">
      <c r="B27" s="1">
        <v>18</v>
      </c>
      <c r="C27" s="5" t="s">
        <v>24</v>
      </c>
      <c r="D27" s="35">
        <v>3</v>
      </c>
      <c r="E27" s="35">
        <v>12473.62</v>
      </c>
      <c r="F27" s="35">
        <v>162.28</v>
      </c>
      <c r="G27" s="35">
        <v>12311.34</v>
      </c>
      <c r="H27" s="35">
        <v>4726.37</v>
      </c>
      <c r="I27" s="21">
        <f t="shared" ref="I27:I29" si="3">H27*100/G27</f>
        <v>38.390378301630854</v>
      </c>
      <c r="J27" s="22">
        <f t="shared" ref="J27:J29" si="4">H27*100/E27</f>
        <v>37.890925008137174</v>
      </c>
    </row>
    <row r="28" spans="2:10" s="39" customFormat="1" ht="21.6" customHeight="1" x14ac:dyDescent="0.25">
      <c r="B28" s="1">
        <v>19</v>
      </c>
      <c r="C28" s="5" t="s">
        <v>25</v>
      </c>
      <c r="D28" s="35">
        <v>8</v>
      </c>
      <c r="E28" s="35">
        <v>65317.677122699999</v>
      </c>
      <c r="F28" s="35">
        <v>4132.2</v>
      </c>
      <c r="G28" s="35">
        <f>E28-F28</f>
        <v>61185.477122700002</v>
      </c>
      <c r="H28" s="35">
        <v>19064.339487400001</v>
      </c>
      <c r="I28" s="21">
        <f t="shared" si="3"/>
        <v>31.158275433839957</v>
      </c>
      <c r="J28" s="22">
        <f t="shared" si="4"/>
        <v>29.187105737987931</v>
      </c>
    </row>
    <row r="29" spans="2:10" s="39" customFormat="1" ht="21.6" customHeight="1" x14ac:dyDescent="0.25">
      <c r="B29" s="1">
        <v>20</v>
      </c>
      <c r="C29" s="5" t="s">
        <v>26</v>
      </c>
      <c r="D29" s="35">
        <v>6</v>
      </c>
      <c r="E29" s="35">
        <v>11819</v>
      </c>
      <c r="F29" s="35">
        <v>0</v>
      </c>
      <c r="G29" s="35">
        <v>11819</v>
      </c>
      <c r="H29" s="35">
        <v>10288</v>
      </c>
      <c r="I29" s="21">
        <f t="shared" si="3"/>
        <v>87.046281411286913</v>
      </c>
      <c r="J29" s="22">
        <f t="shared" si="4"/>
        <v>87.046281411286913</v>
      </c>
    </row>
    <row r="30" spans="2:10" s="39" customFormat="1" ht="21.6" customHeight="1" x14ac:dyDescent="0.25">
      <c r="B30" s="1">
        <v>21</v>
      </c>
      <c r="C30" s="6" t="s">
        <v>27</v>
      </c>
      <c r="D30" s="35">
        <v>1</v>
      </c>
      <c r="E30" s="35">
        <v>1094.8599999999999</v>
      </c>
      <c r="F30" s="35">
        <v>12.29</v>
      </c>
      <c r="G30" s="35">
        <v>1084.57</v>
      </c>
      <c r="H30" s="35">
        <v>2794.46</v>
      </c>
      <c r="I30" s="21">
        <f>H30*100/G30</f>
        <v>257.65602957854264</v>
      </c>
      <c r="J30" s="22">
        <f>H30*100/E30</f>
        <v>255.23445920026307</v>
      </c>
    </row>
    <row r="31" spans="2:10" s="39" customFormat="1" ht="21.6" customHeight="1" x14ac:dyDescent="0.25">
      <c r="B31" s="1">
        <v>22</v>
      </c>
      <c r="C31" s="5" t="s">
        <v>28</v>
      </c>
      <c r="D31" s="35">
        <v>6</v>
      </c>
      <c r="E31" s="35">
        <v>16013.498339700012</v>
      </c>
      <c r="F31" s="35">
        <v>1434.0557115000001</v>
      </c>
      <c r="G31" s="35">
        <f>E31-F31</f>
        <v>14579.442628200013</v>
      </c>
      <c r="H31" s="35">
        <v>639.56026369999995</v>
      </c>
      <c r="I31" s="21">
        <f t="shared" ref="I31:I32" si="5">H31*100/G31</f>
        <v>4.3867264339923562</v>
      </c>
      <c r="J31" s="22">
        <f t="shared" ref="J31:J32" si="6">H31*100/E31</f>
        <v>3.9938822244382925</v>
      </c>
    </row>
    <row r="32" spans="2:10" s="39" customFormat="1" ht="21.6" customHeight="1" thickBot="1" x14ac:dyDescent="0.3">
      <c r="B32" s="1">
        <v>23</v>
      </c>
      <c r="C32" s="7" t="s">
        <v>29</v>
      </c>
      <c r="D32" s="35">
        <v>5</v>
      </c>
      <c r="E32" s="35">
        <v>19194.509999999998</v>
      </c>
      <c r="F32" s="35">
        <v>1230.0999999999999</v>
      </c>
      <c r="G32" s="35">
        <f>E32-F32</f>
        <v>17964.41</v>
      </c>
      <c r="H32" s="35">
        <v>1294</v>
      </c>
      <c r="I32" s="21">
        <f t="shared" si="5"/>
        <v>7.2031310797293093</v>
      </c>
      <c r="J32" s="22">
        <f t="shared" si="6"/>
        <v>6.7415109841303584</v>
      </c>
    </row>
    <row r="33" spans="2:10" s="39" customFormat="1" ht="21.6" customHeight="1" thickBot="1" x14ac:dyDescent="0.3">
      <c r="B33" s="13"/>
      <c r="C33" s="10" t="s">
        <v>30</v>
      </c>
      <c r="D33" s="36">
        <f>SUM(D22:D32)</f>
        <v>83</v>
      </c>
      <c r="E33" s="36">
        <f>SUM(E22:E32)</f>
        <v>441467.62546239997</v>
      </c>
      <c r="F33" s="36">
        <f>SUM(F22:F32)</f>
        <v>41222.475711499988</v>
      </c>
      <c r="G33" s="36">
        <f>SUM(G22:G32)</f>
        <v>400247.14975090005</v>
      </c>
      <c r="H33" s="36">
        <f>SUM(H22:H32)</f>
        <v>207810.06975109997</v>
      </c>
      <c r="I33" s="29">
        <f t="shared" ref="I33:I38" si="7">H33*100/G33</f>
        <v>51.92043713001673</v>
      </c>
      <c r="J33" s="26">
        <f t="shared" ref="J33:J38" si="8">H33*100/E33</f>
        <v>47.072550231387076</v>
      </c>
    </row>
    <row r="34" spans="2:10" s="39" customFormat="1" ht="21.6" customHeight="1" x14ac:dyDescent="0.25">
      <c r="B34" s="1">
        <v>24</v>
      </c>
      <c r="C34" s="8" t="s">
        <v>31</v>
      </c>
      <c r="D34" s="35">
        <v>1</v>
      </c>
      <c r="E34" s="35">
        <v>16808</v>
      </c>
      <c r="F34" s="35">
        <v>101.2</v>
      </c>
      <c r="G34" s="35">
        <f>E34-F34</f>
        <v>16706.8</v>
      </c>
      <c r="H34" s="35">
        <v>5424</v>
      </c>
      <c r="I34" s="21">
        <f t="shared" si="7"/>
        <v>32.465822299901838</v>
      </c>
      <c r="J34" s="22">
        <f t="shared" si="8"/>
        <v>32.27034745359353</v>
      </c>
    </row>
    <row r="35" spans="2:10" s="39" customFormat="1" ht="21.6" customHeight="1" thickBot="1" x14ac:dyDescent="0.3">
      <c r="B35" s="1">
        <v>25</v>
      </c>
      <c r="C35" s="9" t="s">
        <v>48</v>
      </c>
      <c r="D35" s="35">
        <v>11</v>
      </c>
      <c r="E35" s="35">
        <v>63111</v>
      </c>
      <c r="F35" s="35">
        <v>1342</v>
      </c>
      <c r="G35" s="35">
        <f>E35-F35</f>
        <v>61769</v>
      </c>
      <c r="H35" s="35">
        <v>26779.45</v>
      </c>
      <c r="I35" s="21">
        <f t="shared" si="7"/>
        <v>43.354190613414495</v>
      </c>
      <c r="J35" s="22">
        <f t="shared" si="8"/>
        <v>42.43230181743278</v>
      </c>
    </row>
    <row r="36" spans="2:10" s="39" customFormat="1" ht="21.6" customHeight="1" thickBot="1" x14ac:dyDescent="0.3">
      <c r="B36" s="16"/>
      <c r="C36" s="14" t="s">
        <v>32</v>
      </c>
      <c r="D36" s="36">
        <f>SUM(D34:D35)</f>
        <v>12</v>
      </c>
      <c r="E36" s="36">
        <f>SUM(E34:E35)</f>
        <v>79919</v>
      </c>
      <c r="F36" s="36">
        <f>SUM(F34:F35)</f>
        <v>1443.2</v>
      </c>
      <c r="G36" s="36">
        <f>SUM(G34:G35)</f>
        <v>78475.8</v>
      </c>
      <c r="H36" s="36">
        <f>SUM(H34:H35)</f>
        <v>32203.45</v>
      </c>
      <c r="I36" s="29">
        <f t="shared" si="7"/>
        <v>41.036153820668282</v>
      </c>
      <c r="J36" s="30">
        <f t="shared" si="8"/>
        <v>40.295111300191444</v>
      </c>
    </row>
    <row r="37" spans="2:10" s="39" customFormat="1" ht="21.6" customHeight="1" thickBot="1" x14ac:dyDescent="0.3">
      <c r="B37" s="16"/>
      <c r="C37" s="14" t="s">
        <v>33</v>
      </c>
      <c r="D37" s="36">
        <f>SUM(D33+D36)</f>
        <v>95</v>
      </c>
      <c r="E37" s="36">
        <f>SUM(E33+E36)</f>
        <v>521386.62546239997</v>
      </c>
      <c r="F37" s="36">
        <f>SUM(F33+F36)</f>
        <v>42665.675711499985</v>
      </c>
      <c r="G37" s="36">
        <f>SUM(G33+G36)</f>
        <v>478722.94975090004</v>
      </c>
      <c r="H37" s="36">
        <f>SUM(H33+H36)</f>
        <v>240013.51975109999</v>
      </c>
      <c r="I37" s="29">
        <f t="shared" si="7"/>
        <v>50.136205058894554</v>
      </c>
      <c r="J37" s="26">
        <f t="shared" si="8"/>
        <v>46.033693238341165</v>
      </c>
    </row>
    <row r="38" spans="2:10" s="39" customFormat="1" ht="21.6" customHeight="1" thickBot="1" x14ac:dyDescent="0.3">
      <c r="B38" s="15">
        <v>26</v>
      </c>
      <c r="C38" s="11" t="s">
        <v>34</v>
      </c>
      <c r="D38" s="35">
        <v>39</v>
      </c>
      <c r="E38" s="35">
        <v>123381.35</v>
      </c>
      <c r="F38" s="35">
        <v>727.03</v>
      </c>
      <c r="G38" s="35">
        <v>118881.35</v>
      </c>
      <c r="H38" s="35">
        <v>51863.89</v>
      </c>
      <c r="I38" s="38">
        <f t="shared" si="7"/>
        <v>43.626599125935229</v>
      </c>
      <c r="J38" s="34">
        <f t="shared" si="8"/>
        <v>42.035437284484239</v>
      </c>
    </row>
    <row r="39" spans="2:10" s="39" customFormat="1" ht="21.6" customHeight="1" thickBot="1" x14ac:dyDescent="0.3">
      <c r="B39" s="16"/>
      <c r="C39" s="14" t="s">
        <v>35</v>
      </c>
      <c r="D39" s="36">
        <v>39</v>
      </c>
      <c r="E39" s="36">
        <f>SUM(E38)</f>
        <v>123381.35</v>
      </c>
      <c r="F39" s="36">
        <f t="shared" ref="F39:J39" si="9">SUM(F38)</f>
        <v>727.03</v>
      </c>
      <c r="G39" s="36">
        <f t="shared" si="9"/>
        <v>118881.35</v>
      </c>
      <c r="H39" s="36">
        <f t="shared" si="9"/>
        <v>51863.89</v>
      </c>
      <c r="I39" s="29">
        <f t="shared" si="9"/>
        <v>43.626599125935229</v>
      </c>
      <c r="J39" s="26">
        <f t="shared" si="9"/>
        <v>42.035437284484239</v>
      </c>
    </row>
    <row r="40" spans="2:10" s="39" customFormat="1" ht="21.6" customHeight="1" thickBot="1" x14ac:dyDescent="0.3">
      <c r="B40" s="16"/>
      <c r="C40" s="14" t="s">
        <v>36</v>
      </c>
      <c r="D40" s="36">
        <f>SUM(D21+D37+D39)</f>
        <v>381</v>
      </c>
      <c r="E40" s="36">
        <f>SUM(E21+E37+E39)</f>
        <v>3278142.8254624</v>
      </c>
      <c r="F40" s="36">
        <f>SUM(F21+F37+F39)</f>
        <v>325500.1157115</v>
      </c>
      <c r="G40" s="36">
        <f>SUM(G21+G37+G39)</f>
        <v>2950361.7397509008</v>
      </c>
      <c r="H40" s="36">
        <f>SUM(H21+H37+H39)</f>
        <v>968132.25975109998</v>
      </c>
      <c r="I40" s="29">
        <f>H40*100/G40</f>
        <v>32.814018928839531</v>
      </c>
      <c r="J40" s="26">
        <f>H40*100/E40</f>
        <v>29.532949334339623</v>
      </c>
    </row>
    <row r="41" spans="2:10" s="39" customFormat="1" ht="21.6" customHeight="1" thickBot="1" x14ac:dyDescent="0.3">
      <c r="B41" s="15">
        <v>27</v>
      </c>
      <c r="C41" s="11" t="s">
        <v>37</v>
      </c>
      <c r="D41" s="35">
        <v>67</v>
      </c>
      <c r="E41" s="35">
        <v>199185</v>
      </c>
      <c r="F41" s="35">
        <v>0</v>
      </c>
      <c r="G41" s="35">
        <v>0</v>
      </c>
      <c r="H41" s="35">
        <v>63561.85</v>
      </c>
      <c r="I41" s="21">
        <v>0</v>
      </c>
      <c r="J41" s="22">
        <f>H41*100/E41</f>
        <v>31.910962170846197</v>
      </c>
    </row>
    <row r="42" spans="2:10" s="39" customFormat="1" ht="21.6" customHeight="1" thickBot="1" x14ac:dyDescent="0.3">
      <c r="B42" s="16"/>
      <c r="C42" s="14" t="s">
        <v>38</v>
      </c>
      <c r="D42" s="36">
        <f>SUM(D41)</f>
        <v>67</v>
      </c>
      <c r="E42" s="36">
        <f t="shared" ref="E42:H42" si="10">SUM(E41)</f>
        <v>199185</v>
      </c>
      <c r="F42" s="36">
        <f t="shared" si="10"/>
        <v>0</v>
      </c>
      <c r="G42" s="36">
        <f t="shared" si="10"/>
        <v>0</v>
      </c>
      <c r="H42" s="36">
        <f t="shared" si="10"/>
        <v>63561.85</v>
      </c>
      <c r="I42" s="29">
        <f t="shared" ref="I42" si="11">SUM(I41)</f>
        <v>0</v>
      </c>
      <c r="J42" s="26">
        <f t="shared" ref="J42" si="12">SUM(J41)</f>
        <v>31.910962170846197</v>
      </c>
    </row>
    <row r="43" spans="2:10" s="39" customFormat="1" ht="21.6" customHeight="1" x14ac:dyDescent="0.25">
      <c r="B43" s="1">
        <v>28</v>
      </c>
      <c r="C43" s="8" t="s">
        <v>47</v>
      </c>
      <c r="D43" s="35">
        <v>5</v>
      </c>
      <c r="E43" s="35">
        <v>0</v>
      </c>
      <c r="F43" s="35">
        <v>0</v>
      </c>
      <c r="G43" s="35">
        <v>0</v>
      </c>
      <c r="H43" s="35">
        <v>6770.97</v>
      </c>
      <c r="I43" s="21">
        <v>0</v>
      </c>
      <c r="J43" s="22">
        <v>0</v>
      </c>
    </row>
    <row r="44" spans="2:10" s="39" customFormat="1" ht="21.6" customHeight="1" thickBot="1" x14ac:dyDescent="0.3">
      <c r="B44" s="12">
        <v>29</v>
      </c>
      <c r="C44" s="9" t="s">
        <v>49</v>
      </c>
      <c r="D44" s="35">
        <v>2</v>
      </c>
      <c r="E44" s="35">
        <v>5071</v>
      </c>
      <c r="F44" s="35">
        <v>0.02</v>
      </c>
      <c r="G44" s="35">
        <v>5070.9799999999996</v>
      </c>
      <c r="H44" s="35">
        <v>8477</v>
      </c>
      <c r="I44" s="21">
        <f>H44*100/G44</f>
        <v>167.16689870597006</v>
      </c>
      <c r="J44" s="22">
        <f>H44*100/E44</f>
        <v>167.16623940051272</v>
      </c>
    </row>
    <row r="45" spans="2:10" s="39" customFormat="1" ht="21.6" customHeight="1" thickBot="1" x14ac:dyDescent="0.3">
      <c r="B45" s="16"/>
      <c r="C45" s="14" t="s">
        <v>39</v>
      </c>
      <c r="D45" s="36">
        <f>SUM(D43:D44)</f>
        <v>7</v>
      </c>
      <c r="E45" s="36">
        <f t="shared" ref="E45:H45" si="13">SUM(E43:E44)</f>
        <v>5071</v>
      </c>
      <c r="F45" s="36">
        <f t="shared" si="13"/>
        <v>0.02</v>
      </c>
      <c r="G45" s="36">
        <f t="shared" si="13"/>
        <v>5070.9799999999996</v>
      </c>
      <c r="H45" s="36">
        <f t="shared" si="13"/>
        <v>15247.970000000001</v>
      </c>
      <c r="I45" s="29">
        <f>H45*100/G45</f>
        <v>300.69079349553738</v>
      </c>
      <c r="J45" s="26">
        <f>H45*100/E45</f>
        <v>300.68960757247089</v>
      </c>
    </row>
    <row r="46" spans="2:10" s="39" customFormat="1" ht="49.2" customHeight="1" thickBot="1" x14ac:dyDescent="0.3">
      <c r="B46" s="16"/>
      <c r="C46" s="17" t="s">
        <v>2</v>
      </c>
      <c r="D46" s="36">
        <v>0</v>
      </c>
      <c r="E46" s="36"/>
      <c r="F46" s="37"/>
      <c r="G46" s="36"/>
      <c r="H46" s="36">
        <v>185</v>
      </c>
      <c r="I46" s="29">
        <v>0</v>
      </c>
      <c r="J46" s="31">
        <v>0</v>
      </c>
    </row>
    <row r="47" spans="2:10" s="39" customFormat="1" ht="21.6" customHeight="1" thickBot="1" x14ac:dyDescent="0.3">
      <c r="B47" s="3"/>
      <c r="C47" s="10" t="s">
        <v>3</v>
      </c>
      <c r="D47" s="36">
        <f>SUM(D42+D45+D40)</f>
        <v>455</v>
      </c>
      <c r="E47" s="36">
        <f>SUM(E40+E42+E45)</f>
        <v>3482398.8254624</v>
      </c>
      <c r="F47" s="36">
        <f t="shared" ref="F47:G47" si="14">SUM(F40+F42+F45)</f>
        <v>325500.13571150001</v>
      </c>
      <c r="G47" s="36">
        <f t="shared" si="14"/>
        <v>2955432.7197509008</v>
      </c>
      <c r="H47" s="36">
        <f>SUM(H40+H42+H45+H46)</f>
        <v>1047127.0797510999</v>
      </c>
      <c r="I47" s="32">
        <f>H47*100/G47</f>
        <v>35.430584250936938</v>
      </c>
      <c r="J47" s="33">
        <f>H47*100/E47</f>
        <v>30.069131430173289</v>
      </c>
    </row>
    <row r="48" spans="2:10" x14ac:dyDescent="0.3">
      <c r="I48" s="41" t="s">
        <v>4</v>
      </c>
      <c r="J48" s="41"/>
    </row>
  </sheetData>
  <mergeCells count="14">
    <mergeCell ref="I48:J48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.17" right="0" top="0.56999999999999995" bottom="0.48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2021-03-15T12:04:07Z</dcterms:modified>
</cp:coreProperties>
</file>