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7668"/>
  </bookViews>
  <sheets>
    <sheet name="Dec 2020" sheetId="2" r:id="rId1"/>
  </sheets>
  <calcPr calcId="162913"/>
</workbook>
</file>

<file path=xl/calcChain.xml><?xml version="1.0" encoding="utf-8"?>
<calcChain xmlns="http://schemas.openxmlformats.org/spreadsheetml/2006/main">
  <c r="E42" i="2" l="1"/>
  <c r="F42" i="2"/>
  <c r="H42" i="2"/>
  <c r="D42" i="2"/>
  <c r="G31" i="2" l="1"/>
  <c r="I31" i="2" s="1"/>
  <c r="D40" i="2"/>
  <c r="H40" i="2"/>
  <c r="F40" i="2"/>
  <c r="E40" i="2"/>
  <c r="H37" i="2"/>
  <c r="F37" i="2"/>
  <c r="E37" i="2"/>
  <c r="D37" i="2"/>
  <c r="H34" i="2"/>
  <c r="F34" i="2"/>
  <c r="E34" i="2"/>
  <c r="D34" i="2"/>
  <c r="H32" i="2"/>
  <c r="H35" i="2" s="1"/>
  <c r="F32" i="2"/>
  <c r="F35" i="2" s="1"/>
  <c r="E32" i="2"/>
  <c r="E35" i="2" s="1"/>
  <c r="D32" i="2"/>
  <c r="H21" i="2"/>
  <c r="F21" i="2"/>
  <c r="E21" i="2"/>
  <c r="D21" i="2"/>
  <c r="J39" i="2"/>
  <c r="J36" i="2"/>
  <c r="J33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G41" i="2"/>
  <c r="G39" i="2"/>
  <c r="G40" i="2" s="1"/>
  <c r="G36" i="2"/>
  <c r="I36" i="2" s="1"/>
  <c r="G33" i="2"/>
  <c r="I33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D35" i="2" l="1"/>
  <c r="D38" i="2" s="1"/>
  <c r="D44" i="2" s="1"/>
  <c r="G42" i="2"/>
  <c r="G34" i="2"/>
  <c r="J40" i="2"/>
  <c r="F38" i="2"/>
  <c r="F44" i="2" s="1"/>
  <c r="I39" i="2"/>
  <c r="E38" i="2"/>
  <c r="J37" i="2"/>
  <c r="H38" i="2"/>
  <c r="H44" i="2" s="1"/>
  <c r="I34" i="2"/>
  <c r="G21" i="2"/>
  <c r="I21" i="2" s="1"/>
  <c r="I40" i="2"/>
  <c r="G35" i="2"/>
  <c r="I35" i="2" s="1"/>
  <c r="J35" i="2"/>
  <c r="G37" i="2"/>
  <c r="I37" i="2" s="1"/>
  <c r="J34" i="2"/>
  <c r="J32" i="2"/>
  <c r="G32" i="2"/>
  <c r="I32" i="2" s="1"/>
  <c r="J21" i="2"/>
  <c r="G38" i="2" l="1"/>
  <c r="I38" i="2" s="1"/>
  <c r="E44" i="2"/>
  <c r="J44" i="2" s="1"/>
  <c r="J38" i="2"/>
  <c r="G44" i="2" l="1"/>
  <c r="I44" i="2" s="1"/>
</calcChain>
</file>

<file path=xl/sharedStrings.xml><?xml version="1.0" encoding="utf-8"?>
<sst xmlns="http://schemas.openxmlformats.org/spreadsheetml/2006/main" count="50" uniqueCount="50">
  <si>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</si>
  <si>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</si>
  <si>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</si>
  <si>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</si>
  <si>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</si>
  <si>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</si>
  <si>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</si>
  <si>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</si>
  <si>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</si>
  <si>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</si>
  <si>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</si>
  <si>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</si>
  <si>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</si>
  <si>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</si>
  <si>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</si>
  <si>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</si>
  <si>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</si>
  <si>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</si>
  <si>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</si>
  <si>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</si>
  <si>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</si>
  <si>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</si>
  <si>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</si>
  <si>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</si>
  <si>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</si>
  <si>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</si>
  <si>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</si>
  <si>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</si>
  <si>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</si>
  <si>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</si>
  <si>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</si>
  <si>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</si>
  <si>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</si>
  <si>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</si>
  <si>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</si>
  <si>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</si>
  <si>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</si>
  <si>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</si>
  <si>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</si>
  <si>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</si>
  <si>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</si>
  <si>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</si>
  <si>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</si>
  <si>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</si>
  <si>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</si>
  <si>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</si>
  <si>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</si>
  <si>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CD RATIO OF BANKS AS ON 31.12.2020  (Net of NRE Deposit)</t>
  </si>
  <si>
    <t>SLBC PUNJAB</t>
  </si>
  <si>
    <t xml:space="preserve">Annexure - 13.4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</si>
</sst>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10" fillId="0" borderId="0" xfId="0" applyFont="1"/>
    <xf numFmtId="0" fontId="8" fillId="0" borderId="20" xfId="0" applyFont="1" applyBorder="1" applyAlignment="1">
      <alignment horizontal="center"/>
    </xf>
    <xf numFmtId="1" fontId="9" fillId="0" borderId="13" xfId="0" applyNumberFormat="1" applyFont="1" applyBorder="1" applyAlignment="1">
      <alignment horizontal="left" vertical="top"/>
    </xf>
    <xf numFmtId="0" fontId="9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 vertical="top" wrapText="1"/>
    </xf>
    <xf numFmtId="0" fontId="8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6"/>
  <sheetViews>
    <sheetView tabSelected="1" workbookViewId="0">
      <selection activeCell="C17" sqref="C17"/>
    </sheetView>
  </sheetViews>
  <sheetFormatPr defaultRowHeight="14.4" x14ac:dyDescent="0.3"/>
  <cols>
    <col min="2" max="2" width="7.6640625" customWidth="1"/>
    <col min="3" max="3" width="37.2187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1.33203125" customWidth="1"/>
    <col min="10" max="10" width="12.109375" customWidth="1"/>
  </cols>
  <sheetData>
    <row r="2" spans="2:10" ht="15" thickBot="1" x14ac:dyDescent="0.35">
      <c r="I2" s="45" t="s">
        <v>49</v>
      </c>
      <c r="J2" s="45"/>
    </row>
    <row r="3" spans="2:10" ht="22.8" thickBot="1" x14ac:dyDescent="0.4">
      <c r="B3" s="46" t="s">
        <v>46</v>
      </c>
      <c r="C3" s="47"/>
      <c r="D3" s="47"/>
      <c r="E3" s="47"/>
      <c r="F3" s="47"/>
      <c r="G3" s="47"/>
      <c r="H3" s="47"/>
      <c r="I3" s="47"/>
      <c r="J3" s="48"/>
    </row>
    <row r="4" spans="2:10" s="6" customFormat="1" ht="17.399999999999999" customHeight="1" thickBot="1" x14ac:dyDescent="0.3">
      <c r="B4" s="52" t="s">
        <v>47</v>
      </c>
      <c r="C4" s="53"/>
      <c r="D4" s="53"/>
      <c r="E4" s="53"/>
      <c r="F4" s="53"/>
      <c r="G4" s="53"/>
      <c r="H4" s="53"/>
      <c r="I4" s="53"/>
      <c r="J4" s="54"/>
    </row>
    <row r="5" spans="2:10" s="6" customFormat="1" ht="13.65" customHeight="1" thickBot="1" x14ac:dyDescent="0.3">
      <c r="B5" s="49" t="s">
        <v>0</v>
      </c>
      <c r="C5" s="50"/>
      <c r="D5" s="50"/>
      <c r="E5" s="50"/>
      <c r="F5" s="50"/>
      <c r="G5" s="50"/>
      <c r="H5" s="50"/>
      <c r="I5" s="50"/>
      <c r="J5" s="51"/>
    </row>
    <row r="6" spans="2:10" s="6" customFormat="1" ht="39" customHeight="1" x14ac:dyDescent="0.25">
      <c r="B6" s="55" t="s">
        <v>4</v>
      </c>
      <c r="C6" s="55" t="s">
        <v>1</v>
      </c>
      <c r="D6" s="57" t="s">
        <v>37</v>
      </c>
      <c r="E6" s="57" t="s">
        <v>38</v>
      </c>
      <c r="F6" s="63" t="s">
        <v>39</v>
      </c>
      <c r="G6" s="57" t="s">
        <v>40</v>
      </c>
      <c r="H6" s="57" t="s">
        <v>41</v>
      </c>
      <c r="I6" s="59" t="s">
        <v>42</v>
      </c>
      <c r="J6" s="61" t="s">
        <v>43</v>
      </c>
    </row>
    <row r="7" spans="2:10" s="6" customFormat="1" ht="30" customHeight="1" thickBot="1" x14ac:dyDescent="0.3">
      <c r="B7" s="56"/>
      <c r="C7" s="56"/>
      <c r="D7" s="58"/>
      <c r="E7" s="58"/>
      <c r="F7" s="64"/>
      <c r="G7" s="58"/>
      <c r="H7" s="58"/>
      <c r="I7" s="60"/>
      <c r="J7" s="62"/>
    </row>
    <row r="8" spans="2:10" s="6" customFormat="1" ht="15.75" customHeight="1" thickBot="1" x14ac:dyDescent="0.3">
      <c r="B8" s="4"/>
      <c r="C8" s="5"/>
      <c r="D8" s="7">
        <v>1</v>
      </c>
      <c r="E8" s="7">
        <v>2</v>
      </c>
      <c r="F8" s="8">
        <v>3</v>
      </c>
      <c r="G8" s="7">
        <v>4</v>
      </c>
      <c r="H8" s="7">
        <v>5</v>
      </c>
      <c r="I8" s="7">
        <v>6</v>
      </c>
      <c r="J8" s="9">
        <v>7</v>
      </c>
    </row>
    <row r="9" spans="2:10" s="13" customFormat="1" ht="20.399999999999999" customHeight="1" x14ac:dyDescent="0.3">
      <c r="B9" s="10">
        <v>1</v>
      </c>
      <c r="C9" s="11" t="s">
        <v>5</v>
      </c>
      <c r="D9" s="12">
        <v>3</v>
      </c>
      <c r="E9" s="12">
        <v>20435</v>
      </c>
      <c r="F9" s="12">
        <v>2554</v>
      </c>
      <c r="G9" s="12">
        <f>E9-F9</f>
        <v>17881</v>
      </c>
      <c r="H9" s="12">
        <v>9702</v>
      </c>
      <c r="I9" s="34">
        <f>H9/G9*100</f>
        <v>54.258710362955085</v>
      </c>
      <c r="J9" s="35">
        <f>H9/E9*100</f>
        <v>47.4773672620504</v>
      </c>
    </row>
    <row r="10" spans="2:10" s="13" customFormat="1" ht="20.399999999999999" customHeight="1" x14ac:dyDescent="0.3">
      <c r="B10" s="10">
        <v>2</v>
      </c>
      <c r="C10" s="11" t="s">
        <v>6</v>
      </c>
      <c r="D10" s="12">
        <v>2</v>
      </c>
      <c r="E10" s="12">
        <v>38998</v>
      </c>
      <c r="F10" s="12">
        <v>1419</v>
      </c>
      <c r="G10" s="12">
        <f t="shared" ref="G10:G44" si="0">E10-F10</f>
        <v>37579</v>
      </c>
      <c r="H10" s="12">
        <v>4338</v>
      </c>
      <c r="I10" s="34">
        <f t="shared" ref="I10:I44" si="1">H10/G10*100</f>
        <v>11.543681311370712</v>
      </c>
      <c r="J10" s="35">
        <f t="shared" ref="J10:J44" si="2">H10/E10*100</f>
        <v>11.123647366531616</v>
      </c>
    </row>
    <row r="11" spans="2:10" s="13" customFormat="1" ht="20.399999999999999" customHeight="1" x14ac:dyDescent="0.3">
      <c r="B11" s="10">
        <v>3</v>
      </c>
      <c r="C11" s="11" t="s">
        <v>7</v>
      </c>
      <c r="D11" s="12">
        <v>1</v>
      </c>
      <c r="E11" s="12">
        <v>4687</v>
      </c>
      <c r="F11" s="12">
        <v>18</v>
      </c>
      <c r="G11" s="12">
        <f t="shared" si="0"/>
        <v>4669</v>
      </c>
      <c r="H11" s="12">
        <v>1832</v>
      </c>
      <c r="I11" s="34">
        <f t="shared" si="1"/>
        <v>39.23752409509531</v>
      </c>
      <c r="J11" s="35">
        <f t="shared" si="2"/>
        <v>39.086835929165773</v>
      </c>
    </row>
    <row r="12" spans="2:10" s="13" customFormat="1" ht="20.399999999999999" customHeight="1" x14ac:dyDescent="0.3">
      <c r="B12" s="10">
        <v>4</v>
      </c>
      <c r="C12" s="11" t="s">
        <v>8</v>
      </c>
      <c r="D12" s="12">
        <v>7</v>
      </c>
      <c r="E12" s="12">
        <v>41782</v>
      </c>
      <c r="F12" s="12">
        <v>1816</v>
      </c>
      <c r="G12" s="12">
        <f t="shared" si="0"/>
        <v>39966</v>
      </c>
      <c r="H12" s="12">
        <v>15815</v>
      </c>
      <c r="I12" s="34">
        <f t="shared" si="1"/>
        <v>39.571135465145375</v>
      </c>
      <c r="J12" s="35">
        <f t="shared" si="2"/>
        <v>37.851227801445596</v>
      </c>
    </row>
    <row r="13" spans="2:10" s="13" customFormat="1" ht="20.399999999999999" customHeight="1" x14ac:dyDescent="0.3">
      <c r="B13" s="10">
        <v>5</v>
      </c>
      <c r="C13" s="11" t="s">
        <v>9</v>
      </c>
      <c r="D13" s="12">
        <v>4</v>
      </c>
      <c r="E13" s="12">
        <v>32359</v>
      </c>
      <c r="F13" s="12">
        <v>215</v>
      </c>
      <c r="G13" s="12">
        <f t="shared" si="0"/>
        <v>32144</v>
      </c>
      <c r="H13" s="12">
        <v>4565</v>
      </c>
      <c r="I13" s="34">
        <f t="shared" si="1"/>
        <v>14.201717272274763</v>
      </c>
      <c r="J13" s="35">
        <f t="shared" si="2"/>
        <v>14.107358076578386</v>
      </c>
    </row>
    <row r="14" spans="2:10" s="13" customFormat="1" ht="20.399999999999999" customHeight="1" x14ac:dyDescent="0.3">
      <c r="B14" s="10">
        <v>6</v>
      </c>
      <c r="C14" s="11" t="s">
        <v>10</v>
      </c>
      <c r="D14" s="12">
        <v>4</v>
      </c>
      <c r="E14" s="12">
        <v>22015</v>
      </c>
      <c r="F14" s="12">
        <v>57</v>
      </c>
      <c r="G14" s="12">
        <f t="shared" si="0"/>
        <v>21958</v>
      </c>
      <c r="H14" s="12">
        <v>6237</v>
      </c>
      <c r="I14" s="34">
        <f t="shared" si="1"/>
        <v>28.404226250113858</v>
      </c>
      <c r="J14" s="35">
        <f t="shared" si="2"/>
        <v>28.330683624801274</v>
      </c>
    </row>
    <row r="15" spans="2:10" s="13" customFormat="1" ht="20.399999999999999" customHeight="1" x14ac:dyDescent="0.3">
      <c r="B15" s="10">
        <v>7</v>
      </c>
      <c r="C15" s="11" t="s">
        <v>11</v>
      </c>
      <c r="D15" s="12">
        <v>1</v>
      </c>
      <c r="E15" s="12">
        <v>6581</v>
      </c>
      <c r="F15" s="12">
        <v>594</v>
      </c>
      <c r="G15" s="12">
        <f t="shared" si="0"/>
        <v>5987</v>
      </c>
      <c r="H15" s="12">
        <v>2290</v>
      </c>
      <c r="I15" s="34">
        <f t="shared" si="1"/>
        <v>38.249540671454817</v>
      </c>
      <c r="J15" s="35">
        <f t="shared" si="2"/>
        <v>34.797143291293118</v>
      </c>
    </row>
    <row r="16" spans="2:10" s="13" customFormat="1" ht="20.399999999999999" customHeight="1" x14ac:dyDescent="0.3">
      <c r="B16" s="10">
        <v>8</v>
      </c>
      <c r="C16" s="11" t="s">
        <v>12</v>
      </c>
      <c r="D16" s="12">
        <v>9</v>
      </c>
      <c r="E16" s="12">
        <v>27742</v>
      </c>
      <c r="F16" s="12">
        <v>0</v>
      </c>
      <c r="G16" s="12">
        <f t="shared" si="0"/>
        <v>27742</v>
      </c>
      <c r="H16" s="12">
        <v>17698</v>
      </c>
      <c r="I16" s="34">
        <f t="shared" si="1"/>
        <v>63.794967918679255</v>
      </c>
      <c r="J16" s="35">
        <f t="shared" si="2"/>
        <v>63.794967918679255</v>
      </c>
    </row>
    <row r="17" spans="2:10" s="13" customFormat="1" ht="20.399999999999999" customHeight="1" x14ac:dyDescent="0.3">
      <c r="B17" s="10">
        <v>9</v>
      </c>
      <c r="C17" s="11" t="s">
        <v>13</v>
      </c>
      <c r="D17" s="12">
        <v>21</v>
      </c>
      <c r="E17" s="12">
        <v>186420</v>
      </c>
      <c r="F17" s="12">
        <v>0</v>
      </c>
      <c r="G17" s="12">
        <f t="shared" si="0"/>
        <v>186420</v>
      </c>
      <c r="H17" s="12">
        <v>59953</v>
      </c>
      <c r="I17" s="34">
        <f t="shared" si="1"/>
        <v>32.160175946786822</v>
      </c>
      <c r="J17" s="35">
        <f t="shared" si="2"/>
        <v>32.160175946786822</v>
      </c>
    </row>
    <row r="18" spans="2:10" s="13" customFormat="1" ht="20.399999999999999" customHeight="1" x14ac:dyDescent="0.3">
      <c r="B18" s="10">
        <v>10</v>
      </c>
      <c r="C18" s="11" t="s">
        <v>14</v>
      </c>
      <c r="D18" s="12">
        <v>29</v>
      </c>
      <c r="E18" s="12">
        <v>288865</v>
      </c>
      <c r="F18" s="12">
        <v>468</v>
      </c>
      <c r="G18" s="12">
        <f t="shared" si="0"/>
        <v>288397</v>
      </c>
      <c r="H18" s="12">
        <v>93818</v>
      </c>
      <c r="I18" s="34">
        <f t="shared" si="1"/>
        <v>32.530851569191086</v>
      </c>
      <c r="J18" s="35">
        <f t="shared" si="2"/>
        <v>32.478147231405671</v>
      </c>
    </row>
    <row r="19" spans="2:10" s="13" customFormat="1" ht="20.399999999999999" customHeight="1" x14ac:dyDescent="0.3">
      <c r="B19" s="10">
        <v>11</v>
      </c>
      <c r="C19" s="11" t="s">
        <v>15</v>
      </c>
      <c r="D19" s="12">
        <v>2</v>
      </c>
      <c r="E19" s="12">
        <v>16453</v>
      </c>
      <c r="F19" s="12">
        <v>0</v>
      </c>
      <c r="G19" s="12">
        <f t="shared" si="0"/>
        <v>16453</v>
      </c>
      <c r="H19" s="12">
        <v>5538</v>
      </c>
      <c r="I19" s="34">
        <f t="shared" si="1"/>
        <v>33.659514982070135</v>
      </c>
      <c r="J19" s="35">
        <f t="shared" si="2"/>
        <v>33.659514982070135</v>
      </c>
    </row>
    <row r="20" spans="2:10" s="13" customFormat="1" ht="20.399999999999999" customHeight="1" thickBot="1" x14ac:dyDescent="0.35">
      <c r="B20" s="14">
        <v>12</v>
      </c>
      <c r="C20" s="15" t="s">
        <v>16</v>
      </c>
      <c r="D20" s="16">
        <v>4</v>
      </c>
      <c r="E20" s="16">
        <v>27421</v>
      </c>
      <c r="F20" s="16">
        <v>605</v>
      </c>
      <c r="G20" s="16">
        <f t="shared" si="0"/>
        <v>26816</v>
      </c>
      <c r="H20" s="16">
        <v>8355</v>
      </c>
      <c r="I20" s="36">
        <f t="shared" si="1"/>
        <v>31.156772076372313</v>
      </c>
      <c r="J20" s="37">
        <f t="shared" si="2"/>
        <v>30.469348309689654</v>
      </c>
    </row>
    <row r="21" spans="2:10" s="6" customFormat="1" ht="20.399999999999999" customHeight="1" thickBot="1" x14ac:dyDescent="0.3">
      <c r="B21" s="2"/>
      <c r="C21" s="1" t="s">
        <v>17</v>
      </c>
      <c r="D21" s="3">
        <f>SUM(D9:D20)</f>
        <v>87</v>
      </c>
      <c r="E21" s="3">
        <f>SUM(E9:E20)</f>
        <v>713758</v>
      </c>
      <c r="F21" s="3">
        <f>SUM(F9:F20)</f>
        <v>7746</v>
      </c>
      <c r="G21" s="3">
        <f t="shared" si="0"/>
        <v>706012</v>
      </c>
      <c r="H21" s="3">
        <f>SUM(H9:H20)</f>
        <v>230141</v>
      </c>
      <c r="I21" s="38">
        <f t="shared" si="1"/>
        <v>32.597321291989374</v>
      </c>
      <c r="J21" s="39">
        <f t="shared" si="2"/>
        <v>32.243561543268164</v>
      </c>
    </row>
    <row r="22" spans="2:10" s="13" customFormat="1" ht="20.399999999999999" customHeight="1" x14ac:dyDescent="0.3">
      <c r="B22" s="22">
        <v>13</v>
      </c>
      <c r="C22" s="23" t="s">
        <v>18</v>
      </c>
      <c r="D22" s="24">
        <v>5</v>
      </c>
      <c r="E22" s="24">
        <v>690</v>
      </c>
      <c r="F22" s="24">
        <v>0</v>
      </c>
      <c r="G22" s="24">
        <f t="shared" si="0"/>
        <v>690</v>
      </c>
      <c r="H22" s="24">
        <v>5534</v>
      </c>
      <c r="I22" s="40">
        <f t="shared" si="1"/>
        <v>802.02898550724649</v>
      </c>
      <c r="J22" s="41">
        <f t="shared" si="2"/>
        <v>802.02898550724649</v>
      </c>
    </row>
    <row r="23" spans="2:10" s="13" customFormat="1" ht="20.399999999999999" customHeight="1" x14ac:dyDescent="0.3">
      <c r="B23" s="22">
        <v>14</v>
      </c>
      <c r="C23" s="11" t="s">
        <v>19</v>
      </c>
      <c r="D23" s="12">
        <v>1</v>
      </c>
      <c r="E23" s="12">
        <v>4046</v>
      </c>
      <c r="F23" s="12">
        <v>0</v>
      </c>
      <c r="G23" s="12">
        <f t="shared" si="0"/>
        <v>4046</v>
      </c>
      <c r="H23" s="12">
        <v>24</v>
      </c>
      <c r="I23" s="34">
        <f t="shared" si="1"/>
        <v>0.59317844784972817</v>
      </c>
      <c r="J23" s="35">
        <f t="shared" si="2"/>
        <v>0.59317844784972817</v>
      </c>
    </row>
    <row r="24" spans="2:10" s="13" customFormat="1" ht="20.399999999999999" customHeight="1" x14ac:dyDescent="0.3">
      <c r="B24" s="22">
        <v>15</v>
      </c>
      <c r="C24" s="11" t="s">
        <v>20</v>
      </c>
      <c r="D24" s="12">
        <v>1</v>
      </c>
      <c r="E24" s="12">
        <v>2645</v>
      </c>
      <c r="F24" s="12">
        <v>0</v>
      </c>
      <c r="G24" s="12">
        <f t="shared" si="0"/>
        <v>2645</v>
      </c>
      <c r="H24" s="12">
        <v>553</v>
      </c>
      <c r="I24" s="34">
        <f t="shared" si="1"/>
        <v>20.907372400756145</v>
      </c>
      <c r="J24" s="35">
        <f t="shared" si="2"/>
        <v>20.907372400756145</v>
      </c>
    </row>
    <row r="25" spans="2:10" s="13" customFormat="1" ht="20.399999999999999" customHeight="1" x14ac:dyDescent="0.3">
      <c r="B25" s="22">
        <v>16</v>
      </c>
      <c r="C25" s="11" t="s">
        <v>21</v>
      </c>
      <c r="D25" s="12">
        <v>9</v>
      </c>
      <c r="E25" s="12">
        <v>67640</v>
      </c>
      <c r="F25" s="12">
        <v>5739</v>
      </c>
      <c r="G25" s="12">
        <f t="shared" si="0"/>
        <v>61901</v>
      </c>
      <c r="H25" s="12">
        <v>46507</v>
      </c>
      <c r="I25" s="34">
        <f t="shared" si="1"/>
        <v>75.131257976446264</v>
      </c>
      <c r="J25" s="35">
        <f t="shared" si="2"/>
        <v>68.756652868125371</v>
      </c>
    </row>
    <row r="26" spans="2:10" s="13" customFormat="1" ht="20.399999999999999" customHeight="1" x14ac:dyDescent="0.3">
      <c r="B26" s="22">
        <v>17</v>
      </c>
      <c r="C26" s="11" t="s">
        <v>22</v>
      </c>
      <c r="D26" s="12">
        <v>1</v>
      </c>
      <c r="E26" s="12">
        <v>9152</v>
      </c>
      <c r="F26" s="12">
        <v>111</v>
      </c>
      <c r="G26" s="12">
        <f t="shared" si="0"/>
        <v>9041</v>
      </c>
      <c r="H26" s="12">
        <v>1839</v>
      </c>
      <c r="I26" s="34">
        <f t="shared" si="1"/>
        <v>20.340670279836299</v>
      </c>
      <c r="J26" s="35">
        <f t="shared" si="2"/>
        <v>20.09396853146853</v>
      </c>
    </row>
    <row r="27" spans="2:10" s="13" customFormat="1" ht="20.399999999999999" customHeight="1" x14ac:dyDescent="0.3">
      <c r="B27" s="22">
        <v>18</v>
      </c>
      <c r="C27" s="11" t="s">
        <v>23</v>
      </c>
      <c r="D27" s="12">
        <v>6</v>
      </c>
      <c r="E27" s="12">
        <v>29861</v>
      </c>
      <c r="F27" s="12">
        <v>0</v>
      </c>
      <c r="G27" s="12">
        <f t="shared" si="0"/>
        <v>29861</v>
      </c>
      <c r="H27" s="12">
        <v>13480</v>
      </c>
      <c r="I27" s="34">
        <f t="shared" si="1"/>
        <v>45.142493553464384</v>
      </c>
      <c r="J27" s="35">
        <f t="shared" si="2"/>
        <v>45.142493553464384</v>
      </c>
    </row>
    <row r="28" spans="2:10" s="13" customFormat="1" ht="20.399999999999999" customHeight="1" x14ac:dyDescent="0.3">
      <c r="B28" s="22">
        <v>19</v>
      </c>
      <c r="C28" s="11" t="s">
        <v>24</v>
      </c>
      <c r="D28" s="12">
        <v>2</v>
      </c>
      <c r="E28" s="12">
        <v>2681</v>
      </c>
      <c r="F28" s="12">
        <v>0</v>
      </c>
      <c r="G28" s="12">
        <f t="shared" si="0"/>
        <v>2681</v>
      </c>
      <c r="H28" s="12">
        <v>3901</v>
      </c>
      <c r="I28" s="34">
        <f t="shared" si="1"/>
        <v>145.50540842969042</v>
      </c>
      <c r="J28" s="35">
        <f t="shared" si="2"/>
        <v>145.50540842969042</v>
      </c>
    </row>
    <row r="29" spans="2:10" s="13" customFormat="1" ht="20.399999999999999" customHeight="1" x14ac:dyDescent="0.3">
      <c r="B29" s="22">
        <v>20</v>
      </c>
      <c r="C29" s="25" t="s">
        <v>25</v>
      </c>
      <c r="D29" s="12">
        <v>1</v>
      </c>
      <c r="E29" s="12">
        <v>9068</v>
      </c>
      <c r="F29" s="12">
        <v>21</v>
      </c>
      <c r="G29" s="12">
        <f t="shared" si="0"/>
        <v>9047</v>
      </c>
      <c r="H29" s="12">
        <v>4920</v>
      </c>
      <c r="I29" s="34">
        <f t="shared" si="1"/>
        <v>54.382668287830214</v>
      </c>
      <c r="J29" s="35">
        <f t="shared" si="2"/>
        <v>54.256726951918836</v>
      </c>
    </row>
    <row r="30" spans="2:10" s="13" customFormat="1" ht="20.399999999999999" customHeight="1" x14ac:dyDescent="0.3">
      <c r="B30" s="22">
        <v>21</v>
      </c>
      <c r="C30" s="11" t="s">
        <v>26</v>
      </c>
      <c r="D30" s="12">
        <v>2</v>
      </c>
      <c r="E30" s="12">
        <v>37000</v>
      </c>
      <c r="F30" s="12">
        <v>0</v>
      </c>
      <c r="G30" s="12">
        <f t="shared" si="0"/>
        <v>37000</v>
      </c>
      <c r="H30" s="12">
        <v>0</v>
      </c>
      <c r="I30" s="34">
        <f t="shared" si="1"/>
        <v>0</v>
      </c>
      <c r="J30" s="35">
        <f t="shared" si="2"/>
        <v>0</v>
      </c>
    </row>
    <row r="31" spans="2:10" s="13" customFormat="1" ht="20.399999999999999" customHeight="1" thickBot="1" x14ac:dyDescent="0.35">
      <c r="B31" s="22">
        <v>22</v>
      </c>
      <c r="C31" s="15" t="s">
        <v>27</v>
      </c>
      <c r="D31" s="16">
        <v>1</v>
      </c>
      <c r="E31" s="16">
        <v>5678</v>
      </c>
      <c r="F31" s="16">
        <v>0</v>
      </c>
      <c r="G31" s="16">
        <f t="shared" si="0"/>
        <v>5678</v>
      </c>
      <c r="H31" s="16">
        <v>195</v>
      </c>
      <c r="I31" s="36">
        <f t="shared" si="1"/>
        <v>3.4343078548784782</v>
      </c>
      <c r="J31" s="37">
        <f t="shared" si="2"/>
        <v>3.4343078548784782</v>
      </c>
    </row>
    <row r="32" spans="2:10" s="6" customFormat="1" ht="20.399999999999999" customHeight="1" thickBot="1" x14ac:dyDescent="0.3">
      <c r="B32" s="2"/>
      <c r="C32" s="1" t="s">
        <v>28</v>
      </c>
      <c r="D32" s="3">
        <f>SUM(D22:D31)</f>
        <v>29</v>
      </c>
      <c r="E32" s="3">
        <f>SUM(E22:E31)</f>
        <v>168461</v>
      </c>
      <c r="F32" s="3">
        <f>SUM(F22:F31)</f>
        <v>5871</v>
      </c>
      <c r="G32" s="3">
        <f t="shared" si="0"/>
        <v>162590</v>
      </c>
      <c r="H32" s="3">
        <f>SUM(H22:H31)</f>
        <v>76953</v>
      </c>
      <c r="I32" s="38">
        <f t="shared" si="1"/>
        <v>47.329479057752629</v>
      </c>
      <c r="J32" s="39">
        <f t="shared" si="2"/>
        <v>45.680009022859892</v>
      </c>
    </row>
    <row r="33" spans="2:10" s="13" customFormat="1" ht="20.399999999999999" customHeight="1" thickBot="1" x14ac:dyDescent="0.35">
      <c r="B33" s="26">
        <v>23</v>
      </c>
      <c r="C33" s="27" t="s">
        <v>45</v>
      </c>
      <c r="D33" s="28">
        <v>1</v>
      </c>
      <c r="E33" s="28">
        <v>1645</v>
      </c>
      <c r="F33" s="28">
        <v>0</v>
      </c>
      <c r="G33" s="28">
        <f t="shared" si="0"/>
        <v>1645</v>
      </c>
      <c r="H33" s="28">
        <v>2717</v>
      </c>
      <c r="I33" s="42">
        <f t="shared" si="1"/>
        <v>165.16717325227964</v>
      </c>
      <c r="J33" s="43">
        <f t="shared" si="2"/>
        <v>165.16717325227964</v>
      </c>
    </row>
    <row r="34" spans="2:10" s="13" customFormat="1" ht="20.399999999999999" customHeight="1" thickBot="1" x14ac:dyDescent="0.35">
      <c r="B34" s="29"/>
      <c r="C34" s="1" t="s">
        <v>29</v>
      </c>
      <c r="D34" s="3">
        <f>SUM(D33:D33)</f>
        <v>1</v>
      </c>
      <c r="E34" s="3">
        <f>SUM(E33:E33)</f>
        <v>1645</v>
      </c>
      <c r="F34" s="3">
        <f>SUM(F33:F33)</f>
        <v>0</v>
      </c>
      <c r="G34" s="3">
        <f t="shared" si="0"/>
        <v>1645</v>
      </c>
      <c r="H34" s="3">
        <f>SUM(H33:H33)</f>
        <v>2717</v>
      </c>
      <c r="I34" s="38">
        <f t="shared" si="1"/>
        <v>165.16717325227964</v>
      </c>
      <c r="J34" s="39">
        <f t="shared" si="2"/>
        <v>165.16717325227964</v>
      </c>
    </row>
    <row r="35" spans="2:10" s="13" customFormat="1" ht="20.399999999999999" customHeight="1" thickBot="1" x14ac:dyDescent="0.35">
      <c r="B35" s="30"/>
      <c r="C35" s="1" t="s">
        <v>30</v>
      </c>
      <c r="D35" s="3">
        <f>SUM(D32,D34)</f>
        <v>30</v>
      </c>
      <c r="E35" s="3">
        <f>SUM(E32,E34)</f>
        <v>170106</v>
      </c>
      <c r="F35" s="3">
        <f>SUM(F32,F34)</f>
        <v>5871</v>
      </c>
      <c r="G35" s="3">
        <f t="shared" si="0"/>
        <v>164235</v>
      </c>
      <c r="H35" s="3">
        <f>SUM(H32,H34)</f>
        <v>79670</v>
      </c>
      <c r="I35" s="38">
        <f t="shared" si="1"/>
        <v>48.509757359880659</v>
      </c>
      <c r="J35" s="39">
        <f t="shared" si="2"/>
        <v>46.835502568986399</v>
      </c>
    </row>
    <row r="36" spans="2:10" s="13" customFormat="1" ht="20.399999999999999" customHeight="1" thickBot="1" x14ac:dyDescent="0.35">
      <c r="B36" s="26">
        <v>24</v>
      </c>
      <c r="C36" s="27" t="s">
        <v>31</v>
      </c>
      <c r="D36" s="28">
        <v>17</v>
      </c>
      <c r="E36" s="28">
        <v>59353</v>
      </c>
      <c r="F36" s="28">
        <v>0</v>
      </c>
      <c r="G36" s="28">
        <f t="shared" si="0"/>
        <v>59353</v>
      </c>
      <c r="H36" s="28">
        <v>29451</v>
      </c>
      <c r="I36" s="42">
        <f t="shared" si="1"/>
        <v>49.620069752160802</v>
      </c>
      <c r="J36" s="43">
        <f t="shared" si="2"/>
        <v>49.620069752160802</v>
      </c>
    </row>
    <row r="37" spans="2:10" s="13" customFormat="1" ht="20.399999999999999" customHeight="1" thickBot="1" x14ac:dyDescent="0.35">
      <c r="B37" s="29"/>
      <c r="C37" s="1" t="s">
        <v>32</v>
      </c>
      <c r="D37" s="3">
        <f>SUM(D36:D36)</f>
        <v>17</v>
      </c>
      <c r="E37" s="3">
        <f t="shared" ref="E37:F37" si="3">SUM(E36:E36)</f>
        <v>59353</v>
      </c>
      <c r="F37" s="3">
        <f t="shared" si="3"/>
        <v>0</v>
      </c>
      <c r="G37" s="3">
        <f t="shared" si="0"/>
        <v>59353</v>
      </c>
      <c r="H37" s="3">
        <f>SUM(H36:H36)</f>
        <v>29451</v>
      </c>
      <c r="I37" s="38">
        <f t="shared" si="1"/>
        <v>49.620069752160802</v>
      </c>
      <c r="J37" s="39">
        <f t="shared" si="2"/>
        <v>49.620069752160802</v>
      </c>
    </row>
    <row r="38" spans="2:10" s="13" customFormat="1" ht="20.399999999999999" customHeight="1" thickBot="1" x14ac:dyDescent="0.35">
      <c r="B38" s="29"/>
      <c r="C38" s="1" t="s">
        <v>33</v>
      </c>
      <c r="D38" s="3">
        <f>SUM(D21,D35,D37)</f>
        <v>134</v>
      </c>
      <c r="E38" s="3">
        <f>SUM(E21,E35,E37)</f>
        <v>943217</v>
      </c>
      <c r="F38" s="3">
        <f>SUM(F21,F35,F37)</f>
        <v>13617</v>
      </c>
      <c r="G38" s="3">
        <f t="shared" si="0"/>
        <v>929600</v>
      </c>
      <c r="H38" s="3">
        <f>SUM(H21,H35,H37)</f>
        <v>339262</v>
      </c>
      <c r="I38" s="38">
        <f t="shared" si="1"/>
        <v>36.495481927710841</v>
      </c>
      <c r="J38" s="39">
        <f t="shared" si="2"/>
        <v>35.968605315637866</v>
      </c>
    </row>
    <row r="39" spans="2:10" s="13" customFormat="1" ht="20.399999999999999" customHeight="1" thickBot="1" x14ac:dyDescent="0.35">
      <c r="B39" s="26">
        <v>25</v>
      </c>
      <c r="C39" s="27" t="s">
        <v>34</v>
      </c>
      <c r="D39" s="28">
        <v>15</v>
      </c>
      <c r="E39" s="28">
        <v>52073</v>
      </c>
      <c r="F39" s="28">
        <v>0</v>
      </c>
      <c r="G39" s="28">
        <f t="shared" si="0"/>
        <v>52073</v>
      </c>
      <c r="H39" s="28">
        <v>16190</v>
      </c>
      <c r="I39" s="42">
        <f t="shared" si="1"/>
        <v>31.09096844814011</v>
      </c>
      <c r="J39" s="43">
        <f t="shared" si="2"/>
        <v>31.09096844814011</v>
      </c>
    </row>
    <row r="40" spans="2:10" s="13" customFormat="1" ht="20.399999999999999" customHeight="1" thickBot="1" x14ac:dyDescent="0.35">
      <c r="B40" s="29"/>
      <c r="C40" s="1" t="s">
        <v>35</v>
      </c>
      <c r="D40" s="3">
        <f>SUM(D39:D39)</f>
        <v>15</v>
      </c>
      <c r="E40" s="3">
        <f t="shared" ref="E40:H40" si="4">SUM(E39:E39)</f>
        <v>52073</v>
      </c>
      <c r="F40" s="3">
        <f t="shared" si="4"/>
        <v>0</v>
      </c>
      <c r="G40" s="3">
        <f t="shared" si="4"/>
        <v>52073</v>
      </c>
      <c r="H40" s="3">
        <f t="shared" si="4"/>
        <v>16190</v>
      </c>
      <c r="I40" s="38">
        <f t="shared" si="1"/>
        <v>31.09096844814011</v>
      </c>
      <c r="J40" s="39">
        <f t="shared" si="2"/>
        <v>31.09096844814011</v>
      </c>
    </row>
    <row r="41" spans="2:10" s="13" customFormat="1" ht="20.399999999999999" customHeight="1" thickBot="1" x14ac:dyDescent="0.35">
      <c r="B41" s="22">
        <v>26</v>
      </c>
      <c r="C41" s="31" t="s">
        <v>44</v>
      </c>
      <c r="D41" s="24">
        <v>1</v>
      </c>
      <c r="E41" s="24">
        <v>0</v>
      </c>
      <c r="F41" s="24">
        <v>0</v>
      </c>
      <c r="G41" s="24">
        <f t="shared" si="0"/>
        <v>0</v>
      </c>
      <c r="H41" s="24">
        <v>981</v>
      </c>
      <c r="I41" s="40">
        <v>0</v>
      </c>
      <c r="J41" s="41">
        <v>0</v>
      </c>
    </row>
    <row r="42" spans="2:10" s="13" customFormat="1" ht="20.399999999999999" customHeight="1" thickBot="1" x14ac:dyDescent="0.35">
      <c r="B42" s="29"/>
      <c r="C42" s="1" t="s">
        <v>36</v>
      </c>
      <c r="D42" s="3">
        <f>D41</f>
        <v>1</v>
      </c>
      <c r="E42" s="3">
        <f t="shared" ref="E42:H42" si="5">E41</f>
        <v>0</v>
      </c>
      <c r="F42" s="3">
        <f t="shared" si="5"/>
        <v>0</v>
      </c>
      <c r="G42" s="3">
        <f t="shared" si="5"/>
        <v>0</v>
      </c>
      <c r="H42" s="3">
        <f t="shared" si="5"/>
        <v>981</v>
      </c>
      <c r="I42" s="38">
        <v>0</v>
      </c>
      <c r="J42" s="39">
        <v>0</v>
      </c>
    </row>
    <row r="43" spans="2:10" s="13" customFormat="1" ht="39.6" customHeight="1" thickBot="1" x14ac:dyDescent="0.35">
      <c r="B43" s="32"/>
      <c r="C43" s="33" t="s">
        <v>2</v>
      </c>
      <c r="D43" s="16"/>
      <c r="E43" s="16"/>
      <c r="F43" s="16"/>
      <c r="G43" s="16">
        <v>0</v>
      </c>
      <c r="H43" s="16">
        <v>41600</v>
      </c>
      <c r="I43" s="36"/>
      <c r="J43" s="37"/>
    </row>
    <row r="44" spans="2:10" s="13" customFormat="1" ht="20.399999999999999" customHeight="1" thickBot="1" x14ac:dyDescent="0.35">
      <c r="B44" s="17"/>
      <c r="C44" s="18" t="s">
        <v>3</v>
      </c>
      <c r="D44" s="19">
        <f>SUM(D38,D40,D42,D43)</f>
        <v>150</v>
      </c>
      <c r="E44" s="19">
        <f>SUM(E38,E40,E42,E43)</f>
        <v>995290</v>
      </c>
      <c r="F44" s="19">
        <f>SUM(F38,F40,F42,F43)</f>
        <v>13617</v>
      </c>
      <c r="G44" s="19">
        <f t="shared" si="0"/>
        <v>981673</v>
      </c>
      <c r="H44" s="19">
        <f>SUM(H38,H40,H42,H43)</f>
        <v>398033</v>
      </c>
      <c r="I44" s="20">
        <f t="shared" si="1"/>
        <v>40.546393758410389</v>
      </c>
      <c r="J44" s="21">
        <f t="shared" si="2"/>
        <v>39.991660722000624</v>
      </c>
    </row>
    <row r="45" spans="2:10" x14ac:dyDescent="0.3">
      <c r="I45" s="65" t="s">
        <v>48</v>
      </c>
      <c r="J45" s="65"/>
    </row>
    <row r="46" spans="2:10" x14ac:dyDescent="0.3">
      <c r="I46" s="44"/>
      <c r="J46" s="44"/>
    </row>
  </sheetData>
  <mergeCells count="15">
    <mergeCell ref="I46:J46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5:J45"/>
  </mergeCells>
  <pageMargins left="0.2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2021-03-15T08:10:25Z</dcterms:modified>
</cp:coreProperties>
</file>