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880" windowHeight="6420"/>
  </bookViews>
  <sheets>
    <sheet name="Sept 2020" sheetId="2" r:id="rId1"/>
  </sheets>
  <calcPr calcId="162913"/>
</workbook>
</file>

<file path=xl/calcChain.xml><?xml version="1.0" encoding="utf-8"?>
<calcChain xmlns="http://schemas.openxmlformats.org/spreadsheetml/2006/main">
  <c r="F31" i="2" l="1"/>
  <c r="H31" i="2" s="1"/>
  <c r="G43" i="2"/>
  <c r="E43" i="2"/>
  <c r="D43" i="2"/>
  <c r="C43" i="2"/>
  <c r="C40" i="2"/>
  <c r="G40" i="2"/>
  <c r="E40" i="2"/>
  <c r="D40" i="2"/>
  <c r="G37" i="2"/>
  <c r="E37" i="2"/>
  <c r="D37" i="2"/>
  <c r="C37" i="2"/>
  <c r="G34" i="2"/>
  <c r="E34" i="2"/>
  <c r="D34" i="2"/>
  <c r="C34" i="2"/>
  <c r="G32" i="2"/>
  <c r="E32" i="2"/>
  <c r="D32" i="2"/>
  <c r="C32" i="2"/>
  <c r="G21" i="2"/>
  <c r="E21" i="2"/>
  <c r="D21" i="2"/>
  <c r="C21" i="2"/>
  <c r="I39" i="2"/>
  <c r="I36" i="2"/>
  <c r="I33" i="2"/>
  <c r="I31" i="2"/>
  <c r="I30" i="2"/>
  <c r="I29" i="2"/>
  <c r="I28" i="2"/>
  <c r="I27" i="2"/>
  <c r="I26" i="2"/>
  <c r="I25" i="2"/>
  <c r="I24" i="2"/>
  <c r="I23" i="2"/>
  <c r="I22" i="2"/>
  <c r="I20" i="2"/>
  <c r="I19" i="2"/>
  <c r="I18" i="2"/>
  <c r="I17" i="2"/>
  <c r="I16" i="2"/>
  <c r="I15" i="2"/>
  <c r="I14" i="2"/>
  <c r="I13" i="2"/>
  <c r="I12" i="2"/>
  <c r="I11" i="2"/>
  <c r="I10" i="2"/>
  <c r="I9" i="2"/>
  <c r="F44" i="2"/>
  <c r="F42" i="2"/>
  <c r="F41" i="2"/>
  <c r="F39" i="2"/>
  <c r="F40" i="2" s="1"/>
  <c r="F36" i="2"/>
  <c r="H36" i="2" s="1"/>
  <c r="F33" i="2"/>
  <c r="H33" i="2" s="1"/>
  <c r="F30" i="2"/>
  <c r="H30" i="2" s="1"/>
  <c r="F29" i="2"/>
  <c r="H29" i="2" s="1"/>
  <c r="F28" i="2"/>
  <c r="H28" i="2" s="1"/>
  <c r="F27" i="2"/>
  <c r="H27" i="2" s="1"/>
  <c r="F26" i="2"/>
  <c r="H26" i="2" s="1"/>
  <c r="F25" i="2"/>
  <c r="H25" i="2" s="1"/>
  <c r="F24" i="2"/>
  <c r="H24" i="2" s="1"/>
  <c r="F23" i="2"/>
  <c r="H23" i="2" s="1"/>
  <c r="F22" i="2"/>
  <c r="H22" i="2" s="1"/>
  <c r="F20" i="2"/>
  <c r="H20" i="2" s="1"/>
  <c r="F19" i="2"/>
  <c r="H19" i="2" s="1"/>
  <c r="F18" i="2"/>
  <c r="H18" i="2" s="1"/>
  <c r="F17" i="2"/>
  <c r="H17" i="2" s="1"/>
  <c r="F16" i="2"/>
  <c r="H16" i="2" s="1"/>
  <c r="F15" i="2"/>
  <c r="H15" i="2" s="1"/>
  <c r="F14" i="2"/>
  <c r="H14" i="2" s="1"/>
  <c r="F13" i="2"/>
  <c r="H13" i="2" s="1"/>
  <c r="F12" i="2"/>
  <c r="H12" i="2" s="1"/>
  <c r="F11" i="2"/>
  <c r="H11" i="2" s="1"/>
  <c r="F10" i="2"/>
  <c r="H10" i="2" s="1"/>
  <c r="F9" i="2"/>
  <c r="H9" i="2" s="1"/>
  <c r="C35" i="2" l="1"/>
  <c r="D35" i="2"/>
  <c r="E35" i="2"/>
  <c r="E38" i="2" s="1"/>
  <c r="E45" i="2" s="1"/>
  <c r="H39" i="2"/>
  <c r="F34" i="2"/>
  <c r="H34" i="2" s="1"/>
  <c r="F43" i="2"/>
  <c r="C38" i="2"/>
  <c r="C45" i="2" s="1"/>
  <c r="I40" i="2"/>
  <c r="D38" i="2"/>
  <c r="D45" i="2" s="1"/>
  <c r="G35" i="2"/>
  <c r="I37" i="2"/>
  <c r="F21" i="2"/>
  <c r="H21" i="2" s="1"/>
  <c r="H40" i="2"/>
  <c r="F37" i="2"/>
  <c r="H37" i="2" s="1"/>
  <c r="I34" i="2"/>
  <c r="I32" i="2"/>
  <c r="F32" i="2"/>
  <c r="H32" i="2" s="1"/>
  <c r="I21" i="2"/>
  <c r="I35" i="2" l="1"/>
  <c r="F38" i="2"/>
  <c r="F35" i="2"/>
  <c r="H35" i="2" s="1"/>
  <c r="G38" i="2"/>
  <c r="G45" i="2" s="1"/>
  <c r="I45" i="2" s="1"/>
  <c r="F45" i="2"/>
  <c r="I38" i="2" l="1"/>
  <c r="H45" i="2"/>
  <c r="H38" i="2"/>
</calcChain>
</file>

<file path=xl/sharedStrings.xml><?xml version="1.0" encoding="utf-8"?>
<sst xmlns="http://schemas.openxmlformats.org/spreadsheetml/2006/main" count="51" uniqueCount="51">
  <si>
    <t>Amt.in lacs</t>
  </si>
  <si>
    <t>BANK</t>
  </si>
  <si>
    <t>Advances made in the Distt by banks located outside the Distt</t>
  </si>
  <si>
    <t>G.TOTAL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</si>
  <si>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</si>
  <si>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</si>
  <si>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</si>
  <si>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</si>
  <si>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</si>
  <si>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</si>
  <si>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</si>
  <si>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</si>
  <si>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</si>
  <si>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State Bank of India</t>
  </si>
  <si>
    <t>UCO Bank</t>
  </si>
  <si>
    <t>Union Bank of India</t>
  </si>
  <si>
    <t>Total Pub.Sec.Banks</t>
  </si>
  <si>
    <t>Axis Bank</t>
  </si>
  <si>
    <t>Bandhan Bank</t>
  </si>
  <si>
    <t>DCB</t>
  </si>
  <si>
    <t>HDFC Bank</t>
  </si>
  <si>
    <t>IDBI Bank</t>
  </si>
  <si>
    <t>ICICI Bank</t>
  </si>
  <si>
    <t>Indusind Bank</t>
  </si>
  <si>
    <t>J&amp;K Bank</t>
  </si>
  <si>
    <t>Kotak Mahindra Bank</t>
  </si>
  <si>
    <t>Yes Bank</t>
  </si>
  <si>
    <t>Total Pvt. Sector Banks</t>
  </si>
  <si>
    <t>Total Small Finance Banks</t>
  </si>
  <si>
    <t>Total Pvt. &amp; Small Finance Banks</t>
  </si>
  <si>
    <t>Punjab Gramin Bank</t>
  </si>
  <si>
    <t>Total RRBs</t>
  </si>
  <si>
    <t>Total Schedule Commercial Banks</t>
  </si>
  <si>
    <t>Pb. State Coop. bank</t>
  </si>
  <si>
    <t>Total Coop. Banks</t>
  </si>
  <si>
    <t>Total Others</t>
  </si>
  <si>
    <t xml:space="preserve">No. of Branches </t>
  </si>
  <si>
    <t xml:space="preserve">Total Deposit        </t>
  </si>
  <si>
    <t xml:space="preserve">NRE Deposit         </t>
  </si>
  <si>
    <t xml:space="preserve">Net Deposit </t>
  </si>
  <si>
    <t xml:space="preserve">Advances </t>
  </si>
  <si>
    <t>CD Ratio to Net Deposit (5/4)</t>
  </si>
  <si>
    <t>CD Ratio to Total Deposit (5/2)</t>
  </si>
  <si>
    <t>PFC/PADB</t>
  </si>
  <si>
    <t>Capital Small Finance Bank</t>
  </si>
  <si>
    <t>SIDBI/CUCB</t>
  </si>
  <si>
    <t>DISTRICT NAME : PATHANKOT</t>
  </si>
  <si>
    <t>CD RATIO OF BANKS AS ON 30.09.2020  (Net of NRE Deposit)</t>
  </si>
  <si>
    <t>Annexure-13.4</t>
  </si>
  <si>
    <t>S. No.</t>
  </si>
  <si>
    <t>SLBC Punjab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</si>
</sst>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b/>
      <sz val="18"/>
      <color theme="1"/>
      <name val="Tahoma"/>
      <family val="2"/>
    </font>
    <font>
      <sz val="14"/>
      <name val="Tahoma"/>
      <family val="2"/>
    </font>
    <font>
      <sz val="14"/>
      <color theme="1"/>
      <name val="Tahoma"/>
      <family val="2"/>
    </font>
    <font>
      <b/>
      <sz val="20"/>
      <name val="Tahoma"/>
      <family val="2"/>
    </font>
    <font>
      <sz val="20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3"/>
      <name val="Tahoma"/>
      <family val="2"/>
    </font>
    <font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left" vertical="top"/>
    </xf>
    <xf numFmtId="1" fontId="4" fillId="0" borderId="1" xfId="0" applyNumberFormat="1" applyFont="1" applyBorder="1" applyAlignment="1">
      <alignment horizontal="left" vertical="top"/>
    </xf>
    <xf numFmtId="1" fontId="4" fillId="0" borderId="1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3" fillId="0" borderId="2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1" xfId="0" applyFont="1" applyBorder="1" applyAlignment="1">
      <alignment horizontal="left" vertical="top"/>
    </xf>
    <xf numFmtId="0" fontId="3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7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0" fillId="0" borderId="7" xfId="0" applyBorder="1"/>
    <xf numFmtId="0" fontId="0" fillId="0" borderId="0" xfId="0" applyBorder="1"/>
    <xf numFmtId="0" fontId="3" fillId="0" borderId="18" xfId="0" applyFont="1" applyBorder="1" applyAlignment="1">
      <alignment horizontal="center"/>
    </xf>
    <xf numFmtId="0" fontId="3" fillId="0" borderId="26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2" fillId="0" borderId="2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" fontId="8" fillId="2" borderId="2" xfId="0" applyNumberFormat="1" applyFont="1" applyFill="1" applyBorder="1" applyAlignment="1" applyProtection="1">
      <alignment horizontal="right" vertical="center"/>
      <protection locked="0"/>
    </xf>
    <xf numFmtId="1" fontId="8" fillId="2" borderId="1" xfId="0" applyNumberFormat="1" applyFont="1" applyFill="1" applyBorder="1" applyAlignment="1" applyProtection="1">
      <alignment horizontal="right" vertical="center"/>
      <protection locked="0"/>
    </xf>
    <xf numFmtId="1" fontId="8" fillId="2" borderId="13" xfId="0" applyNumberFormat="1" applyFont="1" applyFill="1" applyBorder="1" applyAlignment="1" applyProtection="1">
      <alignment horizontal="right" vertical="center"/>
      <protection locked="0"/>
    </xf>
    <xf numFmtId="1" fontId="7" fillId="2" borderId="1" xfId="0" applyNumberFormat="1" applyFont="1" applyFill="1" applyBorder="1" applyAlignment="1" applyProtection="1">
      <alignment horizontal="right" vertical="center"/>
      <protection locked="0"/>
    </xf>
    <xf numFmtId="1" fontId="8" fillId="2" borderId="1" xfId="0" applyNumberFormat="1" applyFont="1" applyFill="1" applyBorder="1" applyAlignment="1">
      <alignment horizontal="right"/>
    </xf>
    <xf numFmtId="1" fontId="8" fillId="2" borderId="1" xfId="0" applyNumberFormat="1" applyFont="1" applyFill="1" applyBorder="1" applyAlignment="1">
      <alignment horizontal="right" vertical="center" wrapText="1"/>
    </xf>
    <xf numFmtId="0" fontId="3" fillId="2" borderId="28" xfId="0" applyFont="1" applyFill="1" applyBorder="1" applyAlignment="1">
      <alignment horizontal="left" vertical="top"/>
    </xf>
    <xf numFmtId="1" fontId="5" fillId="2" borderId="9" xfId="0" applyNumberFormat="1" applyFont="1" applyFill="1" applyBorder="1" applyAlignment="1">
      <alignment horizontal="right"/>
    </xf>
    <xf numFmtId="1" fontId="5" fillId="2" borderId="10" xfId="0" applyNumberFormat="1" applyFont="1" applyFill="1" applyBorder="1" applyAlignment="1">
      <alignment horizontal="right"/>
    </xf>
    <xf numFmtId="1" fontId="7" fillId="0" borderId="2" xfId="0" applyNumberFormat="1" applyFont="1" applyBorder="1" applyAlignment="1">
      <alignment horizontal="right"/>
    </xf>
    <xf numFmtId="1" fontId="7" fillId="0" borderId="1" xfId="0" applyNumberFormat="1" applyFont="1" applyBorder="1" applyAlignment="1">
      <alignment horizontal="right"/>
    </xf>
    <xf numFmtId="1" fontId="7" fillId="0" borderId="13" xfId="0" applyNumberFormat="1" applyFont="1" applyBorder="1" applyAlignment="1">
      <alignment horizontal="right"/>
    </xf>
    <xf numFmtId="1" fontId="7" fillId="2" borderId="2" xfId="0" applyNumberFormat="1" applyFont="1" applyFill="1" applyBorder="1" applyAlignment="1">
      <alignment horizontal="right"/>
    </xf>
    <xf numFmtId="1" fontId="7" fillId="2" borderId="1" xfId="0" applyNumberFormat="1" applyFont="1" applyFill="1" applyBorder="1" applyAlignment="1">
      <alignment horizontal="right"/>
    </xf>
    <xf numFmtId="1" fontId="3" fillId="0" borderId="14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 horizontal="right"/>
    </xf>
    <xf numFmtId="2" fontId="5" fillId="2" borderId="10" xfId="0" applyNumberFormat="1" applyFont="1" applyFill="1" applyBorder="1" applyAlignment="1">
      <alignment horizontal="right"/>
    </xf>
    <xf numFmtId="2" fontId="5" fillId="2" borderId="11" xfId="0" applyNumberFormat="1" applyFont="1" applyFill="1" applyBorder="1" applyAlignment="1">
      <alignment horizontal="right"/>
    </xf>
    <xf numFmtId="2" fontId="7" fillId="2" borderId="1" xfId="0" applyNumberFormat="1" applyFont="1" applyFill="1" applyBorder="1" applyAlignment="1">
      <alignment horizontal="right"/>
    </xf>
    <xf numFmtId="2" fontId="4" fillId="0" borderId="2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0" fontId="10" fillId="0" borderId="0" xfId="0" applyFont="1"/>
    <xf numFmtId="2" fontId="8" fillId="2" borderId="29" xfId="0" applyNumberFormat="1" applyFont="1" applyFill="1" applyBorder="1" applyAlignment="1">
      <alignment horizontal="right"/>
    </xf>
    <xf numFmtId="2" fontId="7" fillId="0" borderId="29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2" fillId="0" borderId="5" xfId="0" applyFont="1" applyBorder="1" applyAlignment="1">
      <alignment horizontal="right"/>
    </xf>
    <xf numFmtId="0" fontId="12" fillId="0" borderId="3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1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47"/>
  <sheetViews>
    <sheetView tabSelected="1" view="pageBreakPreview" topLeftCell="A16" zoomScale="60" zoomScaleNormal="100" workbookViewId="0">
      <selection activeCell="F33" sqref="F33"/>
    </sheetView>
  </sheetViews>
  <sheetFormatPr defaultRowHeight="14.4" x14ac:dyDescent="0.3"/>
  <cols>
    <col min="1" max="1" width="7.6640625" customWidth="1"/>
    <col min="2" max="2" width="40" customWidth="1"/>
    <col min="3" max="3" width="13" customWidth="1"/>
    <col min="4" max="4" width="15" customWidth="1"/>
    <col min="5" max="5" width="15.109375" customWidth="1"/>
    <col min="6" max="6" width="13.6640625" customWidth="1"/>
    <col min="7" max="7" width="13.33203125" customWidth="1"/>
    <col min="8" max="8" width="11.33203125" customWidth="1"/>
    <col min="9" max="9" width="12.109375" customWidth="1"/>
  </cols>
  <sheetData>
    <row r="2" spans="1:9" ht="22.8" thickBot="1" x14ac:dyDescent="0.5">
      <c r="H2" s="78" t="s">
        <v>48</v>
      </c>
      <c r="I2" s="78"/>
    </row>
    <row r="3" spans="1:9" ht="22.8" customHeight="1" thickBot="1" x14ac:dyDescent="0.4">
      <c r="A3" s="62" t="s">
        <v>46</v>
      </c>
      <c r="B3" s="63"/>
      <c r="C3" s="63"/>
      <c r="D3" s="63"/>
      <c r="E3" s="63"/>
      <c r="F3" s="63"/>
      <c r="G3" s="63"/>
      <c r="H3" s="63"/>
      <c r="I3" s="64"/>
    </row>
    <row r="4" spans="1:9" s="58" customFormat="1" ht="25.8" customHeight="1" thickBot="1" x14ac:dyDescent="0.55000000000000004">
      <c r="A4" s="65" t="s">
        <v>47</v>
      </c>
      <c r="B4" s="66"/>
      <c r="C4" s="66"/>
      <c r="D4" s="66"/>
      <c r="E4" s="66"/>
      <c r="F4" s="66"/>
      <c r="G4" s="66"/>
      <c r="H4" s="66"/>
      <c r="I4" s="67"/>
    </row>
    <row r="5" spans="1:9" s="82" customFormat="1" ht="17.399999999999999" customHeight="1" thickBot="1" x14ac:dyDescent="0.4">
      <c r="A5" s="79" t="s">
        <v>0</v>
      </c>
      <c r="B5" s="80"/>
      <c r="C5" s="80"/>
      <c r="D5" s="80"/>
      <c r="E5" s="80"/>
      <c r="F5" s="80"/>
      <c r="G5" s="80"/>
      <c r="H5" s="80"/>
      <c r="I5" s="81"/>
    </row>
    <row r="6" spans="1:9" ht="39" customHeight="1" x14ac:dyDescent="0.3">
      <c r="A6" s="68" t="s">
        <v>49</v>
      </c>
      <c r="B6" s="68" t="s">
        <v>1</v>
      </c>
      <c r="C6" s="70" t="s">
        <v>36</v>
      </c>
      <c r="D6" s="70" t="s">
        <v>37</v>
      </c>
      <c r="E6" s="76" t="s">
        <v>38</v>
      </c>
      <c r="F6" s="70" t="s">
        <v>39</v>
      </c>
      <c r="G6" s="70" t="s">
        <v>40</v>
      </c>
      <c r="H6" s="72" t="s">
        <v>41</v>
      </c>
      <c r="I6" s="74" t="s">
        <v>42</v>
      </c>
    </row>
    <row r="7" spans="1:9" ht="30" customHeight="1" thickBot="1" x14ac:dyDescent="0.35">
      <c r="A7" s="69"/>
      <c r="B7" s="69"/>
      <c r="C7" s="71"/>
      <c r="D7" s="71"/>
      <c r="E7" s="77"/>
      <c r="F7" s="71"/>
      <c r="G7" s="71"/>
      <c r="H7" s="73"/>
      <c r="I7" s="75"/>
    </row>
    <row r="8" spans="1:9" ht="15.75" customHeight="1" thickBot="1" x14ac:dyDescent="0.35">
      <c r="A8" s="3"/>
      <c r="B8" s="27"/>
      <c r="C8" s="28">
        <v>1</v>
      </c>
      <c r="D8" s="4">
        <v>2</v>
      </c>
      <c r="E8" s="5">
        <v>3</v>
      </c>
      <c r="F8" s="4">
        <v>4</v>
      </c>
      <c r="G8" s="4">
        <v>5</v>
      </c>
      <c r="H8" s="4">
        <v>6</v>
      </c>
      <c r="I8" s="6">
        <v>7</v>
      </c>
    </row>
    <row r="9" spans="1:9" ht="19.05" customHeight="1" x14ac:dyDescent="0.3">
      <c r="A9" s="2">
        <v>1</v>
      </c>
      <c r="B9" s="8" t="s">
        <v>4</v>
      </c>
      <c r="C9" s="29">
        <v>3</v>
      </c>
      <c r="D9" s="30">
        <v>20200</v>
      </c>
      <c r="E9" s="30">
        <v>1138</v>
      </c>
      <c r="F9" s="38">
        <f>D9-E9</f>
        <v>19062</v>
      </c>
      <c r="G9" s="30">
        <v>5632</v>
      </c>
      <c r="H9" s="44">
        <f>G9/F9*100</f>
        <v>29.545693001783651</v>
      </c>
      <c r="I9" s="59">
        <f>G9/D9*100</f>
        <v>27.881188118811885</v>
      </c>
    </row>
    <row r="10" spans="1:9" ht="19.05" customHeight="1" x14ac:dyDescent="0.3">
      <c r="A10" s="2">
        <v>2</v>
      </c>
      <c r="B10" s="8" t="s">
        <v>5</v>
      </c>
      <c r="C10" s="30">
        <v>2</v>
      </c>
      <c r="D10" s="30">
        <v>23721</v>
      </c>
      <c r="E10" s="30">
        <v>0</v>
      </c>
      <c r="F10" s="39">
        <f t="shared" ref="F10:F45" si="0">D10-E10</f>
        <v>23721</v>
      </c>
      <c r="G10" s="30">
        <v>2959</v>
      </c>
      <c r="H10" s="45">
        <f t="shared" ref="H10:H45" si="1">G10/F10*100</f>
        <v>12.474178997512752</v>
      </c>
      <c r="I10" s="59">
        <f t="shared" ref="I10:I45" si="2">G10/D10*100</f>
        <v>12.474178997512752</v>
      </c>
    </row>
    <row r="11" spans="1:9" ht="19.05" customHeight="1" x14ac:dyDescent="0.3">
      <c r="A11" s="2">
        <v>3</v>
      </c>
      <c r="B11" s="8" t="s">
        <v>6</v>
      </c>
      <c r="C11" s="30">
        <v>1</v>
      </c>
      <c r="D11" s="30">
        <v>4670</v>
      </c>
      <c r="E11" s="30">
        <v>13</v>
      </c>
      <c r="F11" s="39">
        <f t="shared" si="0"/>
        <v>4657</v>
      </c>
      <c r="G11" s="30">
        <v>1895</v>
      </c>
      <c r="H11" s="45">
        <f t="shared" si="1"/>
        <v>40.691432252523086</v>
      </c>
      <c r="I11" s="59">
        <f t="shared" si="2"/>
        <v>40.578158458244111</v>
      </c>
    </row>
    <row r="12" spans="1:9" ht="19.05" customHeight="1" x14ac:dyDescent="0.3">
      <c r="A12" s="2">
        <v>4</v>
      </c>
      <c r="B12" s="8" t="s">
        <v>7</v>
      </c>
      <c r="C12" s="30">
        <v>7</v>
      </c>
      <c r="D12" s="30">
        <v>44087</v>
      </c>
      <c r="E12" s="30">
        <v>1643</v>
      </c>
      <c r="F12" s="39">
        <f t="shared" si="0"/>
        <v>42444</v>
      </c>
      <c r="G12" s="30">
        <v>18116</v>
      </c>
      <c r="H12" s="45">
        <f t="shared" si="1"/>
        <v>42.68212232588823</v>
      </c>
      <c r="I12" s="59">
        <f t="shared" si="2"/>
        <v>41.091478213532334</v>
      </c>
    </row>
    <row r="13" spans="1:9" ht="19.05" customHeight="1" x14ac:dyDescent="0.3">
      <c r="A13" s="2">
        <v>5</v>
      </c>
      <c r="B13" s="8" t="s">
        <v>8</v>
      </c>
      <c r="C13" s="30">
        <v>4</v>
      </c>
      <c r="D13" s="30">
        <v>31914</v>
      </c>
      <c r="E13" s="30">
        <v>188</v>
      </c>
      <c r="F13" s="39">
        <f t="shared" si="0"/>
        <v>31726</v>
      </c>
      <c r="G13" s="30">
        <v>3383</v>
      </c>
      <c r="H13" s="45">
        <f t="shared" si="1"/>
        <v>10.663178465611802</v>
      </c>
      <c r="I13" s="59">
        <f t="shared" si="2"/>
        <v>10.600363476844018</v>
      </c>
    </row>
    <row r="14" spans="1:9" ht="19.05" customHeight="1" x14ac:dyDescent="0.3">
      <c r="A14" s="2">
        <v>6</v>
      </c>
      <c r="B14" s="8" t="s">
        <v>9</v>
      </c>
      <c r="C14" s="30">
        <v>4</v>
      </c>
      <c r="D14" s="30">
        <v>19906</v>
      </c>
      <c r="E14" s="30">
        <v>57</v>
      </c>
      <c r="F14" s="39">
        <f t="shared" si="0"/>
        <v>19849</v>
      </c>
      <c r="G14" s="30">
        <v>5497</v>
      </c>
      <c r="H14" s="45">
        <f t="shared" si="1"/>
        <v>27.694090382387021</v>
      </c>
      <c r="I14" s="59">
        <f t="shared" si="2"/>
        <v>27.614789510700295</v>
      </c>
    </row>
    <row r="15" spans="1:9" ht="19.05" customHeight="1" x14ac:dyDescent="0.3">
      <c r="A15" s="2">
        <v>7</v>
      </c>
      <c r="B15" s="8" t="s">
        <v>10</v>
      </c>
      <c r="C15" s="30">
        <v>1</v>
      </c>
      <c r="D15" s="30">
        <v>6522</v>
      </c>
      <c r="E15" s="30">
        <v>825</v>
      </c>
      <c r="F15" s="39">
        <f t="shared" si="0"/>
        <v>5697</v>
      </c>
      <c r="G15" s="30">
        <v>2251</v>
      </c>
      <c r="H15" s="45">
        <f t="shared" si="1"/>
        <v>39.512023872213447</v>
      </c>
      <c r="I15" s="59">
        <f t="shared" si="2"/>
        <v>34.513952775222322</v>
      </c>
    </row>
    <row r="16" spans="1:9" ht="19.05" customHeight="1" x14ac:dyDescent="0.3">
      <c r="A16" s="2">
        <v>8</v>
      </c>
      <c r="B16" s="8" t="s">
        <v>11</v>
      </c>
      <c r="C16" s="30">
        <v>9</v>
      </c>
      <c r="D16" s="30">
        <v>27742</v>
      </c>
      <c r="E16" s="30">
        <v>0</v>
      </c>
      <c r="F16" s="39">
        <f t="shared" si="0"/>
        <v>27742</v>
      </c>
      <c r="G16" s="30">
        <v>17698</v>
      </c>
      <c r="H16" s="45">
        <f t="shared" si="1"/>
        <v>63.794967918679255</v>
      </c>
      <c r="I16" s="59">
        <f t="shared" si="2"/>
        <v>63.794967918679255</v>
      </c>
    </row>
    <row r="17" spans="1:19" ht="19.05" customHeight="1" x14ac:dyDescent="0.3">
      <c r="A17" s="2">
        <v>9</v>
      </c>
      <c r="B17" s="8" t="s">
        <v>12</v>
      </c>
      <c r="C17" s="30">
        <v>21</v>
      </c>
      <c r="D17" s="30">
        <v>184200</v>
      </c>
      <c r="E17" s="30">
        <v>0</v>
      </c>
      <c r="F17" s="39">
        <f t="shared" si="0"/>
        <v>184200</v>
      </c>
      <c r="G17" s="30">
        <v>59370</v>
      </c>
      <c r="H17" s="45">
        <f t="shared" si="1"/>
        <v>32.23127035830619</v>
      </c>
      <c r="I17" s="59">
        <f t="shared" si="2"/>
        <v>32.23127035830619</v>
      </c>
    </row>
    <row r="18" spans="1:19" ht="19.05" customHeight="1" x14ac:dyDescent="0.3">
      <c r="A18" s="2">
        <v>10</v>
      </c>
      <c r="B18" s="8" t="s">
        <v>13</v>
      </c>
      <c r="C18" s="30">
        <v>29</v>
      </c>
      <c r="D18" s="30">
        <v>346551</v>
      </c>
      <c r="E18" s="30">
        <v>4889</v>
      </c>
      <c r="F18" s="39">
        <f t="shared" si="0"/>
        <v>341662</v>
      </c>
      <c r="G18" s="30">
        <v>92840</v>
      </c>
      <c r="H18" s="45">
        <f t="shared" si="1"/>
        <v>27.173054070982435</v>
      </c>
      <c r="I18" s="59">
        <f t="shared" si="2"/>
        <v>26.789707719787277</v>
      </c>
    </row>
    <row r="19" spans="1:19" ht="19.05" customHeight="1" x14ac:dyDescent="0.3">
      <c r="A19" s="2">
        <v>11</v>
      </c>
      <c r="B19" s="8" t="s">
        <v>14</v>
      </c>
      <c r="C19" s="30">
        <v>2</v>
      </c>
      <c r="D19" s="30">
        <v>16431</v>
      </c>
      <c r="E19" s="30">
        <v>0</v>
      </c>
      <c r="F19" s="39">
        <f t="shared" si="0"/>
        <v>16431</v>
      </c>
      <c r="G19" s="30">
        <v>5459</v>
      </c>
      <c r="H19" s="45">
        <f t="shared" si="1"/>
        <v>33.223784310145454</v>
      </c>
      <c r="I19" s="59">
        <f t="shared" si="2"/>
        <v>33.223784310145454</v>
      </c>
    </row>
    <row r="20" spans="1:19" ht="19.05" customHeight="1" thickBot="1" x14ac:dyDescent="0.35">
      <c r="A20" s="14">
        <v>12</v>
      </c>
      <c r="B20" s="8" t="s">
        <v>15</v>
      </c>
      <c r="C20" s="31">
        <v>4</v>
      </c>
      <c r="D20" s="32">
        <v>26443</v>
      </c>
      <c r="E20" s="33">
        <v>605</v>
      </c>
      <c r="F20" s="40">
        <f t="shared" si="0"/>
        <v>25838</v>
      </c>
      <c r="G20" s="34">
        <v>7925</v>
      </c>
      <c r="H20" s="46">
        <f t="shared" si="1"/>
        <v>30.67187862837681</v>
      </c>
      <c r="I20" s="59">
        <f t="shared" si="2"/>
        <v>29.97012441856068</v>
      </c>
    </row>
    <row r="21" spans="1:19" ht="19.05" customHeight="1" thickBot="1" x14ac:dyDescent="0.35">
      <c r="A21" s="15"/>
      <c r="B21" s="35" t="s">
        <v>16</v>
      </c>
      <c r="C21" s="36">
        <f>SUM(C9:C20)</f>
        <v>87</v>
      </c>
      <c r="D21" s="37">
        <f>SUM(D9:D20)</f>
        <v>752387</v>
      </c>
      <c r="E21" s="37">
        <f>SUM(E9:E20)</f>
        <v>9358</v>
      </c>
      <c r="F21" s="37">
        <f t="shared" si="0"/>
        <v>743029</v>
      </c>
      <c r="G21" s="37">
        <f>SUM(G9:G20)</f>
        <v>223025</v>
      </c>
      <c r="H21" s="47">
        <f t="shared" si="1"/>
        <v>30.015652148166495</v>
      </c>
      <c r="I21" s="48">
        <f t="shared" si="2"/>
        <v>29.64232502688111</v>
      </c>
    </row>
    <row r="22" spans="1:19" ht="19.05" customHeight="1" x14ac:dyDescent="0.3">
      <c r="A22" s="1">
        <v>13</v>
      </c>
      <c r="B22" s="7" t="s">
        <v>17</v>
      </c>
      <c r="C22" s="38">
        <v>5</v>
      </c>
      <c r="D22" s="38">
        <v>650</v>
      </c>
      <c r="E22" s="41">
        <v>0</v>
      </c>
      <c r="F22" s="38">
        <f t="shared" si="0"/>
        <v>650</v>
      </c>
      <c r="G22" s="38">
        <v>5330</v>
      </c>
      <c r="H22" s="45">
        <f t="shared" si="1"/>
        <v>819.99999999999989</v>
      </c>
      <c r="I22" s="59">
        <f t="shared" si="2"/>
        <v>819.99999999999989</v>
      </c>
    </row>
    <row r="23" spans="1:19" ht="19.05" customHeight="1" x14ac:dyDescent="0.3">
      <c r="A23" s="1">
        <v>14</v>
      </c>
      <c r="B23" s="7" t="s">
        <v>18</v>
      </c>
      <c r="C23" s="38">
        <v>1</v>
      </c>
      <c r="D23" s="38">
        <v>3517</v>
      </c>
      <c r="E23" s="41">
        <v>0</v>
      </c>
      <c r="F23" s="38">
        <f t="shared" si="0"/>
        <v>3517</v>
      </c>
      <c r="G23" s="38">
        <v>12</v>
      </c>
      <c r="H23" s="45">
        <f t="shared" si="1"/>
        <v>0.34119988626670456</v>
      </c>
      <c r="I23" s="59">
        <f t="shared" si="2"/>
        <v>0.34119988626670456</v>
      </c>
    </row>
    <row r="24" spans="1:19" ht="19.05" customHeight="1" x14ac:dyDescent="0.3">
      <c r="A24" s="1">
        <v>15</v>
      </c>
      <c r="B24" s="8" t="s">
        <v>19</v>
      </c>
      <c r="C24" s="39">
        <v>1</v>
      </c>
      <c r="D24" s="39">
        <v>2645</v>
      </c>
      <c r="E24" s="42">
        <v>0</v>
      </c>
      <c r="F24" s="39">
        <f t="shared" si="0"/>
        <v>2645</v>
      </c>
      <c r="G24" s="39">
        <v>273</v>
      </c>
      <c r="H24" s="45">
        <f t="shared" si="1"/>
        <v>10.321361058601134</v>
      </c>
      <c r="I24" s="59">
        <f t="shared" si="2"/>
        <v>10.321361058601134</v>
      </c>
    </row>
    <row r="25" spans="1:19" ht="19.05" customHeight="1" x14ac:dyDescent="0.3">
      <c r="A25" s="1">
        <v>16</v>
      </c>
      <c r="B25" s="8" t="s">
        <v>20</v>
      </c>
      <c r="C25" s="39">
        <v>9</v>
      </c>
      <c r="D25" s="39">
        <v>62301</v>
      </c>
      <c r="E25" s="42">
        <v>5739</v>
      </c>
      <c r="F25" s="39">
        <f t="shared" si="0"/>
        <v>56562</v>
      </c>
      <c r="G25" s="39">
        <v>45073</v>
      </c>
      <c r="H25" s="45">
        <f t="shared" si="1"/>
        <v>79.687776245535872</v>
      </c>
      <c r="I25" s="59">
        <f t="shared" si="2"/>
        <v>72.347153336222533</v>
      </c>
    </row>
    <row r="26" spans="1:19" ht="19.05" customHeight="1" x14ac:dyDescent="0.3">
      <c r="A26" s="1">
        <v>17</v>
      </c>
      <c r="B26" s="8" t="s">
        <v>21</v>
      </c>
      <c r="C26" s="39">
        <v>1</v>
      </c>
      <c r="D26" s="39">
        <v>8955</v>
      </c>
      <c r="E26" s="42">
        <v>110</v>
      </c>
      <c r="F26" s="39">
        <f t="shared" si="0"/>
        <v>8845</v>
      </c>
      <c r="G26" s="39">
        <v>1752</v>
      </c>
      <c r="H26" s="45">
        <f t="shared" si="1"/>
        <v>19.807801017524024</v>
      </c>
      <c r="I26" s="59">
        <f t="shared" si="2"/>
        <v>19.564489112227808</v>
      </c>
    </row>
    <row r="27" spans="1:19" ht="19.05" customHeight="1" x14ac:dyDescent="0.3">
      <c r="A27" s="1">
        <v>18</v>
      </c>
      <c r="B27" s="8" t="s">
        <v>22</v>
      </c>
      <c r="C27" s="39">
        <v>6</v>
      </c>
      <c r="D27" s="39">
        <v>28716</v>
      </c>
      <c r="E27" s="42">
        <v>0</v>
      </c>
      <c r="F27" s="39">
        <f t="shared" si="0"/>
        <v>28716</v>
      </c>
      <c r="G27" s="39">
        <v>12660</v>
      </c>
      <c r="H27" s="45">
        <f t="shared" si="1"/>
        <v>44.086920183869623</v>
      </c>
      <c r="I27" s="59">
        <f t="shared" si="2"/>
        <v>44.086920183869623</v>
      </c>
    </row>
    <row r="28" spans="1:19" ht="19.05" customHeight="1" x14ac:dyDescent="0.3">
      <c r="A28" s="1">
        <v>19</v>
      </c>
      <c r="B28" s="9" t="s">
        <v>23</v>
      </c>
      <c r="C28" s="39">
        <v>2</v>
      </c>
      <c r="D28" s="39">
        <v>2681</v>
      </c>
      <c r="E28" s="42">
        <v>0</v>
      </c>
      <c r="F28" s="39">
        <f t="shared" si="0"/>
        <v>2681</v>
      </c>
      <c r="G28" s="39">
        <v>3789</v>
      </c>
      <c r="H28" s="45">
        <f t="shared" si="1"/>
        <v>141.32786273778441</v>
      </c>
      <c r="I28" s="59">
        <f t="shared" si="2"/>
        <v>141.32786273778441</v>
      </c>
    </row>
    <row r="29" spans="1:19" ht="18" customHeight="1" x14ac:dyDescent="0.3">
      <c r="A29" s="1">
        <v>20</v>
      </c>
      <c r="B29" s="9" t="s">
        <v>24</v>
      </c>
      <c r="C29" s="39">
        <v>1</v>
      </c>
      <c r="D29" s="39">
        <v>8916</v>
      </c>
      <c r="E29" s="42">
        <v>20</v>
      </c>
      <c r="F29" s="39">
        <f t="shared" si="0"/>
        <v>8896</v>
      </c>
      <c r="G29" s="39">
        <v>6775</v>
      </c>
      <c r="H29" s="45">
        <f t="shared" si="1"/>
        <v>76.157823741007192</v>
      </c>
      <c r="I29" s="59">
        <f t="shared" si="2"/>
        <v>75.986989681471513</v>
      </c>
    </row>
    <row r="30" spans="1:19" ht="19.05" customHeight="1" x14ac:dyDescent="0.3">
      <c r="A30" s="1">
        <v>21</v>
      </c>
      <c r="B30" s="9" t="s">
        <v>25</v>
      </c>
      <c r="C30" s="39">
        <v>2</v>
      </c>
      <c r="D30" s="39">
        <v>380</v>
      </c>
      <c r="E30" s="42">
        <v>0</v>
      </c>
      <c r="F30" s="39">
        <f t="shared" si="0"/>
        <v>380</v>
      </c>
      <c r="G30" s="39"/>
      <c r="H30" s="45">
        <f t="shared" si="1"/>
        <v>0</v>
      </c>
      <c r="I30" s="59">
        <f t="shared" si="2"/>
        <v>0</v>
      </c>
    </row>
    <row r="31" spans="1:19" ht="19.05" customHeight="1" thickBot="1" x14ac:dyDescent="0.35">
      <c r="A31" s="1">
        <v>22</v>
      </c>
      <c r="B31" s="8" t="s">
        <v>26</v>
      </c>
      <c r="C31" s="39">
        <v>1</v>
      </c>
      <c r="D31" s="39">
        <v>4865</v>
      </c>
      <c r="E31" s="42">
        <v>0</v>
      </c>
      <c r="F31" s="39">
        <f t="shared" si="0"/>
        <v>4865</v>
      </c>
      <c r="G31" s="39">
        <v>188</v>
      </c>
      <c r="H31" s="45">
        <f t="shared" si="1"/>
        <v>3.8643371017471737</v>
      </c>
      <c r="I31" s="59">
        <f t="shared" si="2"/>
        <v>3.8643371017471737</v>
      </c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s="21" customFormat="1" ht="19.05" customHeight="1" thickBot="1" x14ac:dyDescent="0.35">
      <c r="A32" s="15"/>
      <c r="B32" s="35" t="s">
        <v>27</v>
      </c>
      <c r="C32" s="36">
        <f>SUM(C22:C31)</f>
        <v>29</v>
      </c>
      <c r="D32" s="37">
        <f>SUM(D22:D31)</f>
        <v>123626</v>
      </c>
      <c r="E32" s="37">
        <f>SUM(E22:E31)</f>
        <v>5869</v>
      </c>
      <c r="F32" s="37">
        <f t="shared" si="0"/>
        <v>117757</v>
      </c>
      <c r="G32" s="37">
        <f>SUM(G22:G31)</f>
        <v>75852</v>
      </c>
      <c r="H32" s="47">
        <f t="shared" si="1"/>
        <v>64.414005112222625</v>
      </c>
      <c r="I32" s="48">
        <f t="shared" si="2"/>
        <v>61.356025431543529</v>
      </c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25" ht="19.05" customHeight="1" thickBot="1" x14ac:dyDescent="0.35">
      <c r="A33" s="1">
        <v>23</v>
      </c>
      <c r="B33" s="8" t="s">
        <v>44</v>
      </c>
      <c r="C33" s="39">
        <v>1</v>
      </c>
      <c r="D33" s="39">
        <v>1737</v>
      </c>
      <c r="E33" s="42">
        <v>0</v>
      </c>
      <c r="F33" s="39">
        <f t="shared" si="0"/>
        <v>1737</v>
      </c>
      <c r="G33" s="39">
        <v>30</v>
      </c>
      <c r="H33" s="45">
        <f t="shared" si="1"/>
        <v>1.7271157167530224</v>
      </c>
      <c r="I33" s="59">
        <f t="shared" si="2"/>
        <v>1.7271157167530224</v>
      </c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25" ht="19.05" customHeight="1" thickBot="1" x14ac:dyDescent="0.35">
      <c r="A34" s="18"/>
      <c r="B34" s="19" t="s">
        <v>28</v>
      </c>
      <c r="C34" s="36">
        <f>SUM(C33:C33)</f>
        <v>1</v>
      </c>
      <c r="D34" s="37">
        <f>SUM(D33:D33)</f>
        <v>1737</v>
      </c>
      <c r="E34" s="37">
        <f>SUM(E33:E33)</f>
        <v>0</v>
      </c>
      <c r="F34" s="37">
        <f t="shared" si="0"/>
        <v>1737</v>
      </c>
      <c r="G34" s="37">
        <f>SUM(G33:G33)</f>
        <v>30</v>
      </c>
      <c r="H34" s="47">
        <f t="shared" si="1"/>
        <v>1.7271157167530224</v>
      </c>
      <c r="I34" s="48">
        <f t="shared" si="2"/>
        <v>1.7271157167530224</v>
      </c>
    </row>
    <row r="35" spans="1:25" ht="19.05" customHeight="1" thickBot="1" x14ac:dyDescent="0.35">
      <c r="A35" s="18"/>
      <c r="B35" s="19" t="s">
        <v>29</v>
      </c>
      <c r="C35" s="36">
        <f>SUM(C32,C34)</f>
        <v>30</v>
      </c>
      <c r="D35" s="37">
        <f>SUM(D32,D34)</f>
        <v>125363</v>
      </c>
      <c r="E35" s="37">
        <f>SUM(E32,E34)</f>
        <v>5869</v>
      </c>
      <c r="F35" s="37">
        <f t="shared" si="0"/>
        <v>119494</v>
      </c>
      <c r="G35" s="37">
        <f>SUM(G32,G34)</f>
        <v>75882</v>
      </c>
      <c r="H35" s="47">
        <f t="shared" si="1"/>
        <v>63.502770013557161</v>
      </c>
      <c r="I35" s="48">
        <f t="shared" si="2"/>
        <v>60.529821398658299</v>
      </c>
    </row>
    <row r="36" spans="1:25" ht="19.05" customHeight="1" thickBot="1" x14ac:dyDescent="0.35">
      <c r="A36" s="17">
        <v>24</v>
      </c>
      <c r="B36" s="13" t="s">
        <v>30</v>
      </c>
      <c r="C36" s="39">
        <v>17</v>
      </c>
      <c r="D36" s="42">
        <v>56234</v>
      </c>
      <c r="E36" s="39">
        <v>0</v>
      </c>
      <c r="F36" s="39">
        <f t="shared" si="0"/>
        <v>56234</v>
      </c>
      <c r="G36" s="39">
        <v>28956</v>
      </c>
      <c r="H36" s="49">
        <f t="shared" si="1"/>
        <v>51.491979940960988</v>
      </c>
      <c r="I36" s="60">
        <f t="shared" si="2"/>
        <v>51.491979940960988</v>
      </c>
    </row>
    <row r="37" spans="1:25" ht="19.05" customHeight="1" thickBot="1" x14ac:dyDescent="0.35">
      <c r="A37" s="18"/>
      <c r="B37" s="25" t="s">
        <v>31</v>
      </c>
      <c r="C37" s="36">
        <f>SUM(C36:C36)</f>
        <v>17</v>
      </c>
      <c r="D37" s="37">
        <f t="shared" ref="D37:E37" si="3">SUM(D36:D36)</f>
        <v>56234</v>
      </c>
      <c r="E37" s="37">
        <f t="shared" si="3"/>
        <v>0</v>
      </c>
      <c r="F37" s="37">
        <f t="shared" si="0"/>
        <v>56234</v>
      </c>
      <c r="G37" s="37">
        <f>SUM(G36:G36)</f>
        <v>28956</v>
      </c>
      <c r="H37" s="47">
        <f t="shared" si="1"/>
        <v>51.491979940960988</v>
      </c>
      <c r="I37" s="48">
        <f t="shared" si="2"/>
        <v>51.491979940960988</v>
      </c>
    </row>
    <row r="38" spans="1:25" ht="19.05" customHeight="1" thickBot="1" x14ac:dyDescent="0.35">
      <c r="A38" s="18"/>
      <c r="B38" s="26" t="s">
        <v>32</v>
      </c>
      <c r="C38" s="36">
        <f>SUM(C21,C35,C37)</f>
        <v>134</v>
      </c>
      <c r="D38" s="37">
        <f>SUM(D21,D35,D37)</f>
        <v>933984</v>
      </c>
      <c r="E38" s="37">
        <f>SUM(E21,E35,E37)</f>
        <v>15227</v>
      </c>
      <c r="F38" s="37">
        <f t="shared" si="0"/>
        <v>918757</v>
      </c>
      <c r="G38" s="37">
        <f>SUM(G21,G35,G37)</f>
        <v>327863</v>
      </c>
      <c r="H38" s="47">
        <f t="shared" si="1"/>
        <v>35.685496817983427</v>
      </c>
      <c r="I38" s="48">
        <f t="shared" si="2"/>
        <v>35.103706273340876</v>
      </c>
    </row>
    <row r="39" spans="1:25" ht="19.05" customHeight="1" thickBot="1" x14ac:dyDescent="0.35">
      <c r="A39" s="17">
        <v>25</v>
      </c>
      <c r="B39" s="20" t="s">
        <v>33</v>
      </c>
      <c r="C39" s="39">
        <v>15</v>
      </c>
      <c r="D39" s="39">
        <v>54657</v>
      </c>
      <c r="E39" s="42">
        <v>0</v>
      </c>
      <c r="F39" s="39">
        <f t="shared" si="0"/>
        <v>54657</v>
      </c>
      <c r="G39" s="39">
        <v>16590</v>
      </c>
      <c r="H39" s="49">
        <f t="shared" si="1"/>
        <v>30.352928261704815</v>
      </c>
      <c r="I39" s="60">
        <f t="shared" si="2"/>
        <v>30.352928261704815</v>
      </c>
    </row>
    <row r="40" spans="1:25" s="21" customFormat="1" ht="19.05" customHeight="1" thickBot="1" x14ac:dyDescent="0.35">
      <c r="A40" s="18"/>
      <c r="B40" s="16" t="s">
        <v>34</v>
      </c>
      <c r="C40" s="36">
        <f>SUM(C39:C39)</f>
        <v>15</v>
      </c>
      <c r="D40" s="37">
        <f t="shared" ref="D40:G40" si="4">SUM(D39:D39)</f>
        <v>54657</v>
      </c>
      <c r="E40" s="37">
        <f t="shared" si="4"/>
        <v>0</v>
      </c>
      <c r="F40" s="37">
        <f t="shared" si="4"/>
        <v>54657</v>
      </c>
      <c r="G40" s="37">
        <f t="shared" si="4"/>
        <v>16590</v>
      </c>
      <c r="H40" s="47">
        <f t="shared" si="1"/>
        <v>30.352928261704815</v>
      </c>
      <c r="I40" s="48">
        <f t="shared" si="2"/>
        <v>30.352928261704815</v>
      </c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</row>
    <row r="41" spans="1:25" ht="19.05" customHeight="1" x14ac:dyDescent="0.3">
      <c r="A41" s="1">
        <v>26</v>
      </c>
      <c r="B41" s="10" t="s">
        <v>43</v>
      </c>
      <c r="C41" s="39">
        <v>1</v>
      </c>
      <c r="D41" s="42"/>
      <c r="E41" s="39"/>
      <c r="F41" s="39">
        <f t="shared" si="0"/>
        <v>0</v>
      </c>
      <c r="G41" s="39">
        <v>1015</v>
      </c>
      <c r="H41" s="50"/>
      <c r="I41" s="51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</row>
    <row r="42" spans="1:25" ht="19.05" customHeight="1" thickBot="1" x14ac:dyDescent="0.35">
      <c r="A42" s="14">
        <v>27</v>
      </c>
      <c r="B42" s="11" t="s">
        <v>45</v>
      </c>
      <c r="C42" s="39"/>
      <c r="D42" s="42"/>
      <c r="E42" s="39"/>
      <c r="F42" s="39">
        <f t="shared" si="0"/>
        <v>0</v>
      </c>
      <c r="G42" s="39"/>
      <c r="H42" s="52"/>
      <c r="I42" s="53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</row>
    <row r="43" spans="1:25" s="21" customFormat="1" ht="19.05" customHeight="1" thickBot="1" x14ac:dyDescent="0.35">
      <c r="A43" s="18"/>
      <c r="B43" s="16" t="s">
        <v>35</v>
      </c>
      <c r="C43" s="36">
        <f>SUM(C41,C42)</f>
        <v>1</v>
      </c>
      <c r="D43" s="37">
        <f t="shared" ref="D43:E43" si="5">SUM(D41,D42)</f>
        <v>0</v>
      </c>
      <c r="E43" s="37">
        <f t="shared" si="5"/>
        <v>0</v>
      </c>
      <c r="F43" s="37">
        <f t="shared" si="0"/>
        <v>0</v>
      </c>
      <c r="G43" s="37">
        <f>SUM(G41,G42)</f>
        <v>1015</v>
      </c>
      <c r="H43" s="54"/>
      <c r="I43" s="55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</row>
    <row r="44" spans="1:25" ht="61.5" customHeight="1" thickBot="1" x14ac:dyDescent="0.35">
      <c r="A44" s="23"/>
      <c r="B44" s="24" t="s">
        <v>2</v>
      </c>
      <c r="C44" s="43"/>
      <c r="D44" s="36"/>
      <c r="E44" s="37"/>
      <c r="F44" s="37">
        <f t="shared" si="0"/>
        <v>0</v>
      </c>
      <c r="G44" s="37">
        <v>41600</v>
      </c>
      <c r="H44" s="56"/>
      <c r="I44" s="57"/>
    </row>
    <row r="45" spans="1:25" ht="19.05" customHeight="1" thickBot="1" x14ac:dyDescent="0.35">
      <c r="A45" s="15"/>
      <c r="B45" s="12" t="s">
        <v>3</v>
      </c>
      <c r="C45" s="36">
        <f>SUM(C38,C40,C43,C44)</f>
        <v>150</v>
      </c>
      <c r="D45" s="37">
        <f t="shared" ref="D45" si="6">SUM(D38,D40,D43,D44)</f>
        <v>988641</v>
      </c>
      <c r="E45" s="37">
        <f>SUM(E38,E40,E43,E44)</f>
        <v>15227</v>
      </c>
      <c r="F45" s="37">
        <f t="shared" si="0"/>
        <v>973414</v>
      </c>
      <c r="G45" s="37">
        <f>SUM(G38,G40,G43,G44)</f>
        <v>387068</v>
      </c>
      <c r="H45" s="47">
        <f t="shared" si="1"/>
        <v>39.763964767303534</v>
      </c>
      <c r="I45" s="48">
        <f t="shared" si="2"/>
        <v>39.151522139988124</v>
      </c>
    </row>
    <row r="47" spans="1:25" x14ac:dyDescent="0.3">
      <c r="H47" s="61" t="s">
        <v>50</v>
      </c>
      <c r="I47" s="61"/>
    </row>
  </sheetData>
  <mergeCells count="14">
    <mergeCell ref="H47:I47"/>
    <mergeCell ref="H2:I2"/>
    <mergeCell ref="A3:I3"/>
    <mergeCell ref="A5:I5"/>
    <mergeCell ref="A4:I4"/>
    <mergeCell ref="A6:A7"/>
    <mergeCell ref="C6:C7"/>
    <mergeCell ref="H6:H7"/>
    <mergeCell ref="I6:I7"/>
    <mergeCell ref="B6:B7"/>
    <mergeCell ref="D6:D7"/>
    <mergeCell ref="E6:E7"/>
    <mergeCell ref="F6:F7"/>
    <mergeCell ref="G6:G7"/>
  </mergeCells>
  <pageMargins left="0.32" right="0.25" top="0.75" bottom="0.7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2020-12-08T06:10:04Z</dcterms:modified>
</cp:coreProperties>
</file>