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92" yWindow="-120" windowWidth="19440" windowHeight="15000"/>
  </bookViews>
  <sheets>
    <sheet name="DEC 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F27" i="2"/>
  <c r="H27" i="2" s="1"/>
  <c r="G41" i="2" l="1"/>
  <c r="D41" i="2"/>
  <c r="E41" i="2"/>
  <c r="G39" i="2"/>
  <c r="D39" i="2"/>
  <c r="E39" i="2"/>
  <c r="G36" i="2"/>
  <c r="D36" i="2"/>
  <c r="E36" i="2"/>
  <c r="G33" i="2"/>
  <c r="D33" i="2"/>
  <c r="E33" i="2"/>
  <c r="D30" i="2"/>
  <c r="E30" i="2"/>
  <c r="G30" i="2"/>
  <c r="F42" i="2"/>
  <c r="F40" i="2"/>
  <c r="F38" i="2"/>
  <c r="H38" i="2" s="1"/>
  <c r="F35" i="2"/>
  <c r="H35" i="2" s="1"/>
  <c r="F32" i="2"/>
  <c r="H32" i="2" s="1"/>
  <c r="F31" i="2"/>
  <c r="H31" i="2" s="1"/>
  <c r="F29" i="2"/>
  <c r="H29" i="2" s="1"/>
  <c r="F28" i="2"/>
  <c r="H28" i="2" s="1"/>
  <c r="F26" i="2"/>
  <c r="H26" i="2" s="1"/>
  <c r="F25" i="2"/>
  <c r="H25" i="2" s="1"/>
  <c r="F24" i="2"/>
  <c r="H24" i="2" s="1"/>
  <c r="F23" i="2"/>
  <c r="H23" i="2" s="1"/>
  <c r="F22" i="2"/>
  <c r="H22" i="2" s="1"/>
  <c r="F20" i="2"/>
  <c r="H20" i="2" s="1"/>
  <c r="F19" i="2"/>
  <c r="H19" i="2" s="1"/>
  <c r="F18" i="2"/>
  <c r="H18" i="2" s="1"/>
  <c r="F17" i="2"/>
  <c r="H17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I38" i="2"/>
  <c r="I35" i="2"/>
  <c r="I32" i="2"/>
  <c r="I31" i="2"/>
  <c r="I29" i="2"/>
  <c r="I28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1" i="2"/>
  <c r="C39" i="2"/>
  <c r="C36" i="2"/>
  <c r="C33" i="2"/>
  <c r="C30" i="2"/>
  <c r="C21" i="2"/>
  <c r="I9" i="2"/>
  <c r="F9" i="2"/>
  <c r="I33" i="2" l="1"/>
  <c r="F41" i="2"/>
  <c r="G37" i="2"/>
  <c r="I36" i="2"/>
  <c r="F39" i="2"/>
  <c r="H39" i="2" s="1"/>
  <c r="I39" i="2"/>
  <c r="D37" i="2"/>
  <c r="D43" i="2" s="1"/>
  <c r="C34" i="2"/>
  <c r="E34" i="2"/>
  <c r="H9" i="2"/>
  <c r="F21" i="2"/>
  <c r="H21" i="2" s="1"/>
  <c r="C37" i="2"/>
  <c r="C43" i="2" s="1"/>
  <c r="F36" i="2"/>
  <c r="H36" i="2" s="1"/>
  <c r="E37" i="2"/>
  <c r="E43" i="2" s="1"/>
  <c r="I30" i="2"/>
  <c r="F30" i="2"/>
  <c r="H30" i="2" s="1"/>
  <c r="F33" i="2"/>
  <c r="H33" i="2" s="1"/>
  <c r="G34" i="2"/>
  <c r="D34" i="2"/>
  <c r="I21" i="2"/>
  <c r="I37" i="2" l="1"/>
  <c r="G43" i="2"/>
  <c r="I43" i="2" s="1"/>
  <c r="F37" i="2"/>
  <c r="F43" i="2" s="1"/>
  <c r="F34" i="2"/>
  <c r="H34" i="2" s="1"/>
  <c r="I34" i="2"/>
  <c r="H43" i="2" l="1"/>
  <c r="H37" i="2"/>
</calcChain>
</file>

<file path=xl/sharedStrings.xml><?xml version="1.0" encoding="utf-8"?>
<sst xmlns="http://schemas.openxmlformats.org/spreadsheetml/2006/main" count="49" uniqueCount="49">
  <si>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</si>
  <si>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</si>
  <si>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</si>
  <si>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</si>
  <si>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</si>
  <si>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</si>
  <si>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</si>
  <si>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</si>
  <si>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</si>
  <si>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</si>
  <si>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</si>
  <si>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</si>
  <si>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</si>
  <si>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</si>
  <si>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</si>
  <si>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</si>
  <si>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</si>
  <si>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</si>
  <si>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</si>
  <si>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</si>
  <si>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</si>
  <si>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</si>
  <si>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</si>
  <si>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</si>
  <si>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</si>
  <si>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</si>
  <si>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</si>
  <si>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</si>
  <si>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</si>
  <si>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</si>
  <si>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</si>
  <si>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</si>
  <si>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</si>
  <si>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</si>
  <si>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</si>
  <si>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</si>
  <si>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</si>
  <si>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</si>
  <si>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</si>
  <si>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</si>
  <si>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</si>
  <si>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</si>
  <si>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</si>
  <si>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</si>
  <si>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</si>
  <si>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</si>
  <si>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</si>
  <si>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CD RATIO OF BANKS AS ON 31.12.2020 (Net of NRE Deposit)</t>
  </si>
  <si>
    <t xml:space="preserve">Annexure - 13.5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</si>
</sst>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/>
    <xf numFmtId="2" fontId="8" fillId="2" borderId="23" xfId="0" applyNumberFormat="1" applyFont="1" applyFill="1" applyBorder="1" applyAlignment="1"/>
    <xf numFmtId="1" fontId="7" fillId="0" borderId="1" xfId="0" applyNumberFormat="1" applyFont="1" applyBorder="1" applyAlignment="1">
      <alignment horizontal="left" vertical="top"/>
    </xf>
    <xf numFmtId="0" fontId="9" fillId="0" borderId="16" xfId="0" applyFont="1" applyBorder="1" applyAlignment="1">
      <alignment horizontal="center"/>
    </xf>
    <xf numFmtId="0" fontId="7" fillId="2" borderId="1" xfId="0" applyFont="1" applyFill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/>
    <xf numFmtId="0" fontId="6" fillId="2" borderId="10" xfId="0" applyFont="1" applyFill="1" applyBorder="1" applyAlignment="1"/>
    <xf numFmtId="2" fontId="6" fillId="0" borderId="10" xfId="0" applyNumberFormat="1" applyFont="1" applyBorder="1" applyAlignment="1"/>
    <xf numFmtId="2" fontId="6" fillId="0" borderId="11" xfId="0" applyNumberFormat="1" applyFont="1" applyBorder="1" applyAlignment="1"/>
    <xf numFmtId="0" fontId="9" fillId="0" borderId="12" xfId="0" applyFont="1" applyBorder="1" applyAlignment="1">
      <alignment horizontal="center"/>
    </xf>
    <xf numFmtId="1" fontId="7" fillId="0" borderId="2" xfId="0" applyNumberFormat="1" applyFont="1" applyBorder="1" applyAlignment="1">
      <alignment horizontal="left" vertical="top"/>
    </xf>
    <xf numFmtId="0" fontId="7" fillId="2" borderId="2" xfId="0" applyFont="1" applyFill="1" applyBorder="1" applyAlignment="1"/>
    <xf numFmtId="0" fontId="6" fillId="0" borderId="12" xfId="0" applyFont="1" applyBorder="1" applyAlignment="1">
      <alignment horizontal="center"/>
    </xf>
    <xf numFmtId="1" fontId="8" fillId="0" borderId="19" xfId="0" applyNumberFormat="1" applyFont="1" applyBorder="1" applyAlignment="1">
      <alignment horizontal="left" vertical="top"/>
    </xf>
    <xf numFmtId="0" fontId="8" fillId="2" borderId="19" xfId="0" applyFont="1" applyFill="1" applyBorder="1" applyAlignment="1"/>
    <xf numFmtId="0" fontId="8" fillId="0" borderId="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2" borderId="13" xfId="0" applyFont="1" applyFill="1" applyBorder="1" applyAlignme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left" vertical="top"/>
    </xf>
    <xf numFmtId="0" fontId="8" fillId="2" borderId="14" xfId="0" applyFont="1" applyFill="1" applyBorder="1" applyAlignment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 vertical="top"/>
    </xf>
    <xf numFmtId="0" fontId="9" fillId="0" borderId="10" xfId="0" applyFont="1" applyBorder="1" applyAlignment="1"/>
    <xf numFmtId="2" fontId="9" fillId="0" borderId="10" xfId="0" applyNumberFormat="1" applyFont="1" applyBorder="1" applyAlignment="1"/>
    <xf numFmtId="2" fontId="9" fillId="0" borderId="11" xfId="0" applyNumberFormat="1" applyFont="1" applyBorder="1" applyAlignment="1"/>
    <xf numFmtId="0" fontId="8" fillId="0" borderId="2" xfId="0" applyFont="1" applyBorder="1" applyAlignment="1">
      <alignment horizontal="left" vertical="top"/>
    </xf>
    <xf numFmtId="0" fontId="8" fillId="2" borderId="2" xfId="0" applyFont="1" applyFill="1" applyBorder="1" applyAlignment="1"/>
    <xf numFmtId="0" fontId="6" fillId="0" borderId="21" xfId="0" applyFont="1" applyBorder="1" applyAlignment="1">
      <alignment horizontal="left" vertical="top" wrapText="1"/>
    </xf>
    <xf numFmtId="164" fontId="6" fillId="0" borderId="10" xfId="0" applyNumberFormat="1" applyFont="1" applyBorder="1" applyAlignment="1"/>
    <xf numFmtId="164" fontId="6" fillId="0" borderId="11" xfId="0" applyNumberFormat="1" applyFont="1" applyBorder="1" applyAlignment="1"/>
    <xf numFmtId="0" fontId="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view="pageBreakPreview" zoomScale="60" zoomScaleNormal="100" workbookViewId="0">
      <selection activeCell="C17" sqref="C17"/>
    </sheetView>
  </sheetViews>
  <sheetFormatPr defaultRowHeight="14.4" x14ac:dyDescent="0.3"/>
  <cols>
    <col min="1" max="1" width="7.6640625" customWidth="1"/>
    <col min="2" max="2" width="44" customWidth="1"/>
    <col min="3" max="9" width="16.44140625" customWidth="1"/>
  </cols>
  <sheetData>
    <row r="2" spans="1:9" ht="15" thickBot="1" x14ac:dyDescent="0.35">
      <c r="H2" s="47" t="s">
        <v>48</v>
      </c>
      <c r="I2" s="47"/>
    </row>
    <row r="3" spans="1:9" ht="22.8" thickBot="1" x14ac:dyDescent="0.4">
      <c r="A3" s="48" t="s">
        <v>46</v>
      </c>
      <c r="B3" s="49"/>
      <c r="C3" s="49"/>
      <c r="D3" s="49"/>
      <c r="E3" s="49"/>
      <c r="F3" s="49"/>
      <c r="G3" s="49"/>
      <c r="H3" s="49"/>
      <c r="I3" s="50"/>
    </row>
    <row r="4" spans="1:9" ht="15.6" customHeight="1" thickBot="1" x14ac:dyDescent="0.35">
      <c r="A4" s="54" t="s">
        <v>47</v>
      </c>
      <c r="B4" s="55"/>
      <c r="C4" s="55"/>
      <c r="D4" s="55"/>
      <c r="E4" s="55"/>
      <c r="F4" s="55"/>
      <c r="G4" s="55"/>
      <c r="H4" s="55"/>
      <c r="I4" s="56"/>
    </row>
    <row r="5" spans="1:9" ht="13.65" customHeight="1" thickBot="1" x14ac:dyDescent="0.35">
      <c r="A5" s="51" t="s">
        <v>0</v>
      </c>
      <c r="B5" s="52"/>
      <c r="C5" s="52"/>
      <c r="D5" s="52"/>
      <c r="E5" s="52"/>
      <c r="F5" s="52"/>
      <c r="G5" s="52"/>
      <c r="H5" s="52"/>
      <c r="I5" s="53"/>
    </row>
    <row r="6" spans="1:9" s="1" customFormat="1" ht="39" customHeight="1" x14ac:dyDescent="0.3">
      <c r="A6" s="57" t="s">
        <v>5</v>
      </c>
      <c r="B6" s="57" t="s">
        <v>1</v>
      </c>
      <c r="C6" s="59" t="s">
        <v>37</v>
      </c>
      <c r="D6" s="59" t="s">
        <v>38</v>
      </c>
      <c r="E6" s="65" t="s">
        <v>39</v>
      </c>
      <c r="F6" s="59" t="s">
        <v>40</v>
      </c>
      <c r="G6" s="59" t="s">
        <v>41</v>
      </c>
      <c r="H6" s="61" t="s">
        <v>42</v>
      </c>
      <c r="I6" s="63" t="s">
        <v>43</v>
      </c>
    </row>
    <row r="7" spans="1:9" s="1" customFormat="1" ht="30" customHeight="1" thickBot="1" x14ac:dyDescent="0.35">
      <c r="A7" s="58"/>
      <c r="B7" s="58"/>
      <c r="C7" s="60"/>
      <c r="D7" s="60"/>
      <c r="E7" s="66"/>
      <c r="F7" s="60"/>
      <c r="G7" s="60"/>
      <c r="H7" s="62"/>
      <c r="I7" s="64"/>
    </row>
    <row r="8" spans="1:9" s="1" customFormat="1" ht="15.75" customHeight="1" thickBot="1" x14ac:dyDescent="0.35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s="1" customFormat="1" ht="21.6" customHeight="1" x14ac:dyDescent="0.3">
      <c r="A9" s="7">
        <v>1</v>
      </c>
      <c r="B9" s="8" t="s">
        <v>6</v>
      </c>
      <c r="C9" s="9">
        <v>3</v>
      </c>
      <c r="D9" s="9">
        <v>11146</v>
      </c>
      <c r="E9" s="9">
        <v>0</v>
      </c>
      <c r="F9" s="9">
        <f>D9-E9</f>
        <v>11146</v>
      </c>
      <c r="G9" s="9">
        <v>5506</v>
      </c>
      <c r="H9" s="10">
        <f>G9*100/F9</f>
        <v>49.398887493271125</v>
      </c>
      <c r="I9" s="11">
        <f>G9*100/D9</f>
        <v>49.398887493271125</v>
      </c>
    </row>
    <row r="10" spans="1:9" s="1" customFormat="1" ht="21.6" customHeight="1" x14ac:dyDescent="0.3">
      <c r="A10" s="7">
        <v>2</v>
      </c>
      <c r="B10" s="8" t="s">
        <v>7</v>
      </c>
      <c r="C10" s="9">
        <v>2</v>
      </c>
      <c r="D10" s="9">
        <v>6293</v>
      </c>
      <c r="E10" s="9">
        <v>416</v>
      </c>
      <c r="F10" s="9">
        <f t="shared" ref="F10:F20" si="0">D10-E10</f>
        <v>5877</v>
      </c>
      <c r="G10" s="9">
        <v>6446</v>
      </c>
      <c r="H10" s="10">
        <f t="shared" ref="H10:H21" si="1">G10*100/F10</f>
        <v>109.68181044750723</v>
      </c>
      <c r="I10" s="11">
        <f t="shared" ref="I10:I21" si="2">G10*100/D10</f>
        <v>102.43127284284125</v>
      </c>
    </row>
    <row r="11" spans="1:9" s="1" customFormat="1" ht="21.6" customHeight="1" x14ac:dyDescent="0.3">
      <c r="A11" s="7">
        <v>3</v>
      </c>
      <c r="B11" s="8" t="s">
        <v>8</v>
      </c>
      <c r="C11" s="9">
        <v>1</v>
      </c>
      <c r="D11" s="9">
        <v>3695</v>
      </c>
      <c r="E11" s="9">
        <v>160</v>
      </c>
      <c r="F11" s="9">
        <f t="shared" si="0"/>
        <v>3535</v>
      </c>
      <c r="G11" s="9">
        <v>815</v>
      </c>
      <c r="H11" s="10">
        <f t="shared" si="1"/>
        <v>23.055162659123056</v>
      </c>
      <c r="I11" s="11">
        <f t="shared" si="2"/>
        <v>22.056833558863328</v>
      </c>
    </row>
    <row r="12" spans="1:9" s="1" customFormat="1" ht="21.6" customHeight="1" x14ac:dyDescent="0.3">
      <c r="A12" s="7">
        <v>4</v>
      </c>
      <c r="B12" s="8" t="s">
        <v>9</v>
      </c>
      <c r="C12" s="9">
        <v>5</v>
      </c>
      <c r="D12" s="9">
        <v>33301</v>
      </c>
      <c r="E12" s="9">
        <v>2390</v>
      </c>
      <c r="F12" s="9">
        <f t="shared" si="0"/>
        <v>30911</v>
      </c>
      <c r="G12" s="9">
        <v>12403</v>
      </c>
      <c r="H12" s="10">
        <f t="shared" si="1"/>
        <v>40.124874640095761</v>
      </c>
      <c r="I12" s="11">
        <f t="shared" si="2"/>
        <v>37.245127773940723</v>
      </c>
    </row>
    <row r="13" spans="1:9" s="1" customFormat="1" ht="21.6" customHeight="1" x14ac:dyDescent="0.3">
      <c r="A13" s="7">
        <v>5</v>
      </c>
      <c r="B13" s="12" t="s">
        <v>10</v>
      </c>
      <c r="C13" s="9">
        <v>2</v>
      </c>
      <c r="D13" s="9">
        <v>8604</v>
      </c>
      <c r="E13" s="9">
        <v>75</v>
      </c>
      <c r="F13" s="9">
        <f t="shared" si="0"/>
        <v>8529</v>
      </c>
      <c r="G13" s="9">
        <v>1853</v>
      </c>
      <c r="H13" s="10">
        <f t="shared" si="1"/>
        <v>21.725876421620352</v>
      </c>
      <c r="I13" s="11">
        <f t="shared" si="2"/>
        <v>21.536494653649466</v>
      </c>
    </row>
    <row r="14" spans="1:9" s="1" customFormat="1" ht="21.6" customHeight="1" x14ac:dyDescent="0.3">
      <c r="A14" s="7">
        <v>6</v>
      </c>
      <c r="B14" s="8" t="s">
        <v>11</v>
      </c>
      <c r="C14" s="9">
        <v>10</v>
      </c>
      <c r="D14" s="9">
        <v>28840</v>
      </c>
      <c r="E14" s="9">
        <v>350</v>
      </c>
      <c r="F14" s="9">
        <f t="shared" si="0"/>
        <v>28490</v>
      </c>
      <c r="G14" s="9">
        <v>10581</v>
      </c>
      <c r="H14" s="10">
        <f t="shared" si="1"/>
        <v>37.139347139347137</v>
      </c>
      <c r="I14" s="11">
        <f t="shared" si="2"/>
        <v>36.688626907073512</v>
      </c>
    </row>
    <row r="15" spans="1:9" s="1" customFormat="1" ht="21.6" customHeight="1" x14ac:dyDescent="0.3">
      <c r="A15" s="13">
        <v>7</v>
      </c>
      <c r="B15" s="12" t="s">
        <v>12</v>
      </c>
      <c r="C15" s="14">
        <v>3</v>
      </c>
      <c r="D15" s="14">
        <v>14356</v>
      </c>
      <c r="E15" s="14">
        <v>496</v>
      </c>
      <c r="F15" s="14">
        <f t="shared" si="0"/>
        <v>13860</v>
      </c>
      <c r="G15" s="14">
        <v>2171</v>
      </c>
      <c r="H15" s="10">
        <f t="shared" si="1"/>
        <v>15.663780663780663</v>
      </c>
      <c r="I15" s="11">
        <f t="shared" si="2"/>
        <v>15.122596823627751</v>
      </c>
    </row>
    <row r="16" spans="1:9" s="1" customFormat="1" ht="21.6" customHeight="1" x14ac:dyDescent="0.3">
      <c r="A16" s="13">
        <v>8</v>
      </c>
      <c r="B16" s="12" t="s">
        <v>13</v>
      </c>
      <c r="C16" s="14">
        <v>18</v>
      </c>
      <c r="D16" s="14">
        <v>85169</v>
      </c>
      <c r="E16" s="14">
        <v>3132</v>
      </c>
      <c r="F16" s="14">
        <v>77745</v>
      </c>
      <c r="G16" s="14">
        <v>16865</v>
      </c>
      <c r="H16" s="10">
        <f t="shared" si="1"/>
        <v>21.692713357772202</v>
      </c>
      <c r="I16" s="11">
        <f t="shared" si="2"/>
        <v>19.80180582136693</v>
      </c>
    </row>
    <row r="17" spans="1:9" s="1" customFormat="1" ht="21.6" customHeight="1" x14ac:dyDescent="0.3">
      <c r="A17" s="7">
        <v>9</v>
      </c>
      <c r="B17" s="8" t="s">
        <v>14</v>
      </c>
      <c r="C17" s="9">
        <v>16</v>
      </c>
      <c r="D17" s="9">
        <v>44738</v>
      </c>
      <c r="E17" s="9">
        <v>904</v>
      </c>
      <c r="F17" s="9">
        <f t="shared" si="0"/>
        <v>43834</v>
      </c>
      <c r="G17" s="9">
        <v>39554</v>
      </c>
      <c r="H17" s="10">
        <f t="shared" si="1"/>
        <v>90.235889948441852</v>
      </c>
      <c r="I17" s="11">
        <f t="shared" si="2"/>
        <v>88.412535204971164</v>
      </c>
    </row>
    <row r="18" spans="1:9" s="1" customFormat="1" ht="21.6" customHeight="1" x14ac:dyDescent="0.3">
      <c r="A18" s="7">
        <v>10</v>
      </c>
      <c r="B18" s="8" t="s">
        <v>15</v>
      </c>
      <c r="C18" s="9">
        <v>20</v>
      </c>
      <c r="D18" s="9">
        <v>339824</v>
      </c>
      <c r="E18" s="9">
        <v>0</v>
      </c>
      <c r="F18" s="9">
        <f t="shared" si="0"/>
        <v>339824</v>
      </c>
      <c r="G18" s="9">
        <v>101946</v>
      </c>
      <c r="H18" s="10">
        <f t="shared" si="1"/>
        <v>29.999646876029946</v>
      </c>
      <c r="I18" s="11">
        <f t="shared" si="2"/>
        <v>29.999646876029946</v>
      </c>
    </row>
    <row r="19" spans="1:9" s="1" customFormat="1" ht="21.6" customHeight="1" x14ac:dyDescent="0.3">
      <c r="A19" s="7">
        <v>11</v>
      </c>
      <c r="B19" s="8" t="s">
        <v>16</v>
      </c>
      <c r="C19" s="9">
        <v>12</v>
      </c>
      <c r="D19" s="9">
        <v>71699</v>
      </c>
      <c r="E19" s="9">
        <v>933</v>
      </c>
      <c r="F19" s="9">
        <f t="shared" si="0"/>
        <v>70766</v>
      </c>
      <c r="G19" s="9">
        <v>15693</v>
      </c>
      <c r="H19" s="10">
        <f t="shared" si="1"/>
        <v>22.175903682559422</v>
      </c>
      <c r="I19" s="11">
        <f t="shared" si="2"/>
        <v>21.887334551388442</v>
      </c>
    </row>
    <row r="20" spans="1:9" s="1" customFormat="1" ht="21.6" customHeight="1" thickBot="1" x14ac:dyDescent="0.35">
      <c r="A20" s="7">
        <v>12</v>
      </c>
      <c r="B20" s="8" t="s">
        <v>17</v>
      </c>
      <c r="C20" s="9">
        <v>6</v>
      </c>
      <c r="D20" s="9">
        <v>13402</v>
      </c>
      <c r="E20" s="9">
        <v>35</v>
      </c>
      <c r="F20" s="9">
        <f t="shared" si="0"/>
        <v>13367</v>
      </c>
      <c r="G20" s="9">
        <v>6998</v>
      </c>
      <c r="H20" s="10">
        <f t="shared" si="1"/>
        <v>52.352809156878884</v>
      </c>
      <c r="I20" s="11">
        <f t="shared" si="2"/>
        <v>52.216087151171465</v>
      </c>
    </row>
    <row r="21" spans="1:9" s="1" customFormat="1" ht="21.6" customHeight="1" thickBot="1" x14ac:dyDescent="0.35">
      <c r="A21" s="15"/>
      <c r="B21" s="16" t="s">
        <v>18</v>
      </c>
      <c r="C21" s="17">
        <f>SUM(C9:C20)</f>
        <v>98</v>
      </c>
      <c r="D21" s="17">
        <f>SUM(D9:D20)</f>
        <v>661067</v>
      </c>
      <c r="E21" s="18">
        <f>SUM(E9:E20)</f>
        <v>8891</v>
      </c>
      <c r="F21" s="17">
        <f>SUM(F9:F20)</f>
        <v>647884</v>
      </c>
      <c r="G21" s="17">
        <f>SUM(G9:G20)</f>
        <v>220831</v>
      </c>
      <c r="H21" s="19">
        <f t="shared" si="1"/>
        <v>34.084959653271262</v>
      </c>
      <c r="I21" s="20">
        <f t="shared" si="2"/>
        <v>33.405237290622587</v>
      </c>
    </row>
    <row r="22" spans="1:9" s="1" customFormat="1" ht="21.6" customHeight="1" x14ac:dyDescent="0.3">
      <c r="A22" s="21">
        <v>13</v>
      </c>
      <c r="B22" s="22" t="s">
        <v>19</v>
      </c>
      <c r="C22" s="23">
        <v>10</v>
      </c>
      <c r="D22" s="23">
        <v>35784</v>
      </c>
      <c r="E22" s="23">
        <v>1228</v>
      </c>
      <c r="F22" s="23">
        <f t="shared" ref="F22:F42" si="3">D22-E22</f>
        <v>34556</v>
      </c>
      <c r="G22" s="23">
        <v>4463</v>
      </c>
      <c r="H22" s="10">
        <f t="shared" ref="H22:H43" si="4">G22*100/F22</f>
        <v>12.915267970829957</v>
      </c>
      <c r="I22" s="11">
        <f t="shared" ref="I22:I43" si="5">G22*100/D22</f>
        <v>12.472054549519338</v>
      </c>
    </row>
    <row r="23" spans="1:9" s="1" customFormat="1" ht="21.6" customHeight="1" x14ac:dyDescent="0.3">
      <c r="A23" s="24">
        <v>14</v>
      </c>
      <c r="B23" s="8" t="s">
        <v>20</v>
      </c>
      <c r="C23" s="9">
        <v>2</v>
      </c>
      <c r="D23" s="9">
        <v>2919</v>
      </c>
      <c r="E23" s="9">
        <v>288</v>
      </c>
      <c r="F23" s="9">
        <f t="shared" si="3"/>
        <v>2631</v>
      </c>
      <c r="G23" s="9">
        <v>2668</v>
      </c>
      <c r="H23" s="10">
        <f t="shared" si="4"/>
        <v>101.40630938806538</v>
      </c>
      <c r="I23" s="11">
        <f t="shared" si="5"/>
        <v>91.401164782459745</v>
      </c>
    </row>
    <row r="24" spans="1:9" s="1" customFormat="1" ht="21.6" customHeight="1" x14ac:dyDescent="0.3">
      <c r="A24" s="21">
        <v>15</v>
      </c>
      <c r="B24" s="12" t="s">
        <v>21</v>
      </c>
      <c r="C24" s="14">
        <v>9</v>
      </c>
      <c r="D24" s="14">
        <v>102041</v>
      </c>
      <c r="E24" s="14">
        <v>4076</v>
      </c>
      <c r="F24" s="14">
        <f t="shared" si="3"/>
        <v>97965</v>
      </c>
      <c r="G24" s="14">
        <v>86958</v>
      </c>
      <c r="H24" s="10">
        <f t="shared" si="4"/>
        <v>88.764354616444649</v>
      </c>
      <c r="I24" s="11">
        <f t="shared" si="5"/>
        <v>85.218686606364102</v>
      </c>
    </row>
    <row r="25" spans="1:9" s="1" customFormat="1" ht="21.6" customHeight="1" x14ac:dyDescent="0.3">
      <c r="A25" s="24">
        <v>16</v>
      </c>
      <c r="B25" s="12" t="s">
        <v>22</v>
      </c>
      <c r="C25" s="14">
        <v>3</v>
      </c>
      <c r="D25" s="14">
        <v>7456</v>
      </c>
      <c r="E25" s="14">
        <v>0</v>
      </c>
      <c r="F25" s="14">
        <f t="shared" si="3"/>
        <v>7456</v>
      </c>
      <c r="G25" s="14">
        <v>11510</v>
      </c>
      <c r="H25" s="10">
        <f t="shared" si="4"/>
        <v>154.37231759656652</v>
      </c>
      <c r="I25" s="11">
        <f t="shared" si="5"/>
        <v>154.37231759656652</v>
      </c>
    </row>
    <row r="26" spans="1:9" s="1" customFormat="1" ht="21.6" customHeight="1" x14ac:dyDescent="0.3">
      <c r="A26" s="21">
        <v>17</v>
      </c>
      <c r="B26" s="8" t="s">
        <v>23</v>
      </c>
      <c r="C26" s="9">
        <v>3</v>
      </c>
      <c r="D26" s="9">
        <v>11419</v>
      </c>
      <c r="E26" s="9">
        <v>0</v>
      </c>
      <c r="F26" s="9">
        <f t="shared" si="3"/>
        <v>11419</v>
      </c>
      <c r="G26" s="9">
        <v>13778</v>
      </c>
      <c r="H26" s="10">
        <f t="shared" si="4"/>
        <v>120.65855153691217</v>
      </c>
      <c r="I26" s="11">
        <f t="shared" si="5"/>
        <v>120.65855153691217</v>
      </c>
    </row>
    <row r="27" spans="1:9" s="1" customFormat="1" ht="21.6" customHeight="1" x14ac:dyDescent="0.3">
      <c r="A27" s="24">
        <v>18</v>
      </c>
      <c r="B27" s="8" t="s">
        <v>24</v>
      </c>
      <c r="C27" s="9">
        <v>1</v>
      </c>
      <c r="D27" s="9">
        <v>2683</v>
      </c>
      <c r="E27" s="9">
        <v>0</v>
      </c>
      <c r="F27" s="9">
        <f t="shared" si="3"/>
        <v>2683</v>
      </c>
      <c r="G27" s="9">
        <v>3543</v>
      </c>
      <c r="H27" s="10">
        <f t="shared" si="4"/>
        <v>132.05367126351101</v>
      </c>
      <c r="I27" s="11">
        <f t="shared" si="5"/>
        <v>132.05367126351101</v>
      </c>
    </row>
    <row r="28" spans="1:9" s="1" customFormat="1" ht="21.6" customHeight="1" x14ac:dyDescent="0.3">
      <c r="A28" s="21">
        <v>19</v>
      </c>
      <c r="B28" s="8" t="s">
        <v>25</v>
      </c>
      <c r="C28" s="9">
        <v>1</v>
      </c>
      <c r="D28" s="9">
        <v>2238</v>
      </c>
      <c r="E28" s="9">
        <v>0</v>
      </c>
      <c r="F28" s="9">
        <f t="shared" si="3"/>
        <v>2238</v>
      </c>
      <c r="G28" s="9">
        <v>0</v>
      </c>
      <c r="H28" s="10">
        <f t="shared" si="4"/>
        <v>0</v>
      </c>
      <c r="I28" s="11">
        <f t="shared" si="5"/>
        <v>0</v>
      </c>
    </row>
    <row r="29" spans="1:9" s="1" customFormat="1" ht="21.6" customHeight="1" thickBot="1" x14ac:dyDescent="0.35">
      <c r="A29" s="24">
        <v>20</v>
      </c>
      <c r="B29" s="25" t="s">
        <v>26</v>
      </c>
      <c r="C29" s="26">
        <v>4</v>
      </c>
      <c r="D29" s="26">
        <v>11960</v>
      </c>
      <c r="E29" s="26">
        <v>0</v>
      </c>
      <c r="F29" s="26">
        <f t="shared" si="3"/>
        <v>11960</v>
      </c>
      <c r="G29" s="26">
        <v>3236</v>
      </c>
      <c r="H29" s="10">
        <f t="shared" si="4"/>
        <v>27.056856187290968</v>
      </c>
      <c r="I29" s="11">
        <f t="shared" si="5"/>
        <v>27.056856187290968</v>
      </c>
    </row>
    <row r="30" spans="1:9" s="1" customFormat="1" ht="21.6" customHeight="1" thickBot="1" x14ac:dyDescent="0.35">
      <c r="A30" s="15"/>
      <c r="B30" s="16" t="s">
        <v>27</v>
      </c>
      <c r="C30" s="17">
        <f>SUM(C22:C29)</f>
        <v>33</v>
      </c>
      <c r="D30" s="17">
        <f>SUM(D22:D29)</f>
        <v>176500</v>
      </c>
      <c r="E30" s="17">
        <f>SUM(E22:E29)</f>
        <v>5592</v>
      </c>
      <c r="F30" s="17">
        <f t="shared" si="3"/>
        <v>170908</v>
      </c>
      <c r="G30" s="17">
        <f>SUM(G22:G29)</f>
        <v>126156</v>
      </c>
      <c r="H30" s="19">
        <f t="shared" si="4"/>
        <v>73.815152011608589</v>
      </c>
      <c r="I30" s="20">
        <f t="shared" si="5"/>
        <v>71.476487252124642</v>
      </c>
    </row>
    <row r="31" spans="1:9" s="1" customFormat="1" ht="21.6" customHeight="1" x14ac:dyDescent="0.3">
      <c r="A31" s="7">
        <v>21</v>
      </c>
      <c r="B31" s="27" t="s">
        <v>28</v>
      </c>
      <c r="C31" s="9">
        <v>1</v>
      </c>
      <c r="D31" s="9">
        <v>14873</v>
      </c>
      <c r="E31" s="9">
        <v>0</v>
      </c>
      <c r="F31" s="9">
        <f t="shared" si="3"/>
        <v>14873</v>
      </c>
      <c r="G31" s="9">
        <v>2576</v>
      </c>
      <c r="H31" s="10">
        <f t="shared" si="4"/>
        <v>17.319975795064881</v>
      </c>
      <c r="I31" s="11">
        <f t="shared" si="5"/>
        <v>17.319975795064881</v>
      </c>
    </row>
    <row r="32" spans="1:9" s="1" customFormat="1" ht="21.6" customHeight="1" thickBot="1" x14ac:dyDescent="0.35">
      <c r="A32" s="24">
        <v>22</v>
      </c>
      <c r="B32" s="28" t="s">
        <v>45</v>
      </c>
      <c r="C32" s="29">
        <v>1</v>
      </c>
      <c r="D32" s="29">
        <v>1041</v>
      </c>
      <c r="E32" s="29">
        <v>0</v>
      </c>
      <c r="F32" s="29">
        <f t="shared" si="3"/>
        <v>1041</v>
      </c>
      <c r="G32" s="29">
        <v>1761</v>
      </c>
      <c r="H32" s="10">
        <f t="shared" si="4"/>
        <v>169.164265129683</v>
      </c>
      <c r="I32" s="11">
        <f t="shared" si="5"/>
        <v>169.164265129683</v>
      </c>
    </row>
    <row r="33" spans="1:9" s="1" customFormat="1" ht="21.6" customHeight="1" thickBot="1" x14ac:dyDescent="0.35">
      <c r="A33" s="30"/>
      <c r="B33" s="31" t="s">
        <v>29</v>
      </c>
      <c r="C33" s="17">
        <f>SUM(C31:C32)</f>
        <v>2</v>
      </c>
      <c r="D33" s="17">
        <f>SUM(D31:D32)</f>
        <v>15914</v>
      </c>
      <c r="E33" s="17">
        <f>SUM(E31:E32)</f>
        <v>0</v>
      </c>
      <c r="F33" s="17">
        <f t="shared" si="3"/>
        <v>15914</v>
      </c>
      <c r="G33" s="17">
        <f>SUM(G31:G32)</f>
        <v>4337</v>
      </c>
      <c r="H33" s="19">
        <f t="shared" si="4"/>
        <v>27.252733442252104</v>
      </c>
      <c r="I33" s="20">
        <f t="shared" si="5"/>
        <v>27.252733442252104</v>
      </c>
    </row>
    <row r="34" spans="1:9" s="1" customFormat="1" ht="21.6" customHeight="1" thickBot="1" x14ac:dyDescent="0.35">
      <c r="A34" s="30"/>
      <c r="B34" s="31" t="s">
        <v>30</v>
      </c>
      <c r="C34" s="17">
        <f>C30+C33</f>
        <v>35</v>
      </c>
      <c r="D34" s="17">
        <f>D30+D33</f>
        <v>192414</v>
      </c>
      <c r="E34" s="17">
        <f>E30+E33</f>
        <v>5592</v>
      </c>
      <c r="F34" s="17">
        <f t="shared" si="3"/>
        <v>186822</v>
      </c>
      <c r="G34" s="17">
        <f>G30+G33</f>
        <v>130493</v>
      </c>
      <c r="H34" s="19">
        <f t="shared" si="4"/>
        <v>69.848840072368347</v>
      </c>
      <c r="I34" s="20">
        <f t="shared" si="5"/>
        <v>67.818869728813908</v>
      </c>
    </row>
    <row r="35" spans="1:9" s="1" customFormat="1" ht="21.6" customHeight="1" thickBot="1" x14ac:dyDescent="0.35">
      <c r="A35" s="32">
        <v>23</v>
      </c>
      <c r="B35" s="33" t="s">
        <v>31</v>
      </c>
      <c r="C35" s="34">
        <v>20</v>
      </c>
      <c r="D35" s="34">
        <v>51076</v>
      </c>
      <c r="E35" s="34">
        <v>0</v>
      </c>
      <c r="F35" s="34">
        <f t="shared" si="3"/>
        <v>51076</v>
      </c>
      <c r="G35" s="34">
        <v>33972</v>
      </c>
      <c r="H35" s="10">
        <f t="shared" si="4"/>
        <v>66.512647818936486</v>
      </c>
      <c r="I35" s="11">
        <f t="shared" si="5"/>
        <v>66.512647818936486</v>
      </c>
    </row>
    <row r="36" spans="1:9" s="1" customFormat="1" ht="21.6" customHeight="1" thickBot="1" x14ac:dyDescent="0.35">
      <c r="A36" s="30"/>
      <c r="B36" s="31" t="s">
        <v>32</v>
      </c>
      <c r="C36" s="17">
        <f>SUM(C35)</f>
        <v>20</v>
      </c>
      <c r="D36" s="17">
        <f>SUM(D35)</f>
        <v>51076</v>
      </c>
      <c r="E36" s="17">
        <f>SUM(E35)</f>
        <v>0</v>
      </c>
      <c r="F36" s="17">
        <f t="shared" si="3"/>
        <v>51076</v>
      </c>
      <c r="G36" s="17">
        <f>SUM(G35)</f>
        <v>33972</v>
      </c>
      <c r="H36" s="19">
        <f t="shared" si="4"/>
        <v>66.512647818936486</v>
      </c>
      <c r="I36" s="20">
        <f t="shared" si="5"/>
        <v>66.512647818936486</v>
      </c>
    </row>
    <row r="37" spans="1:9" s="1" customFormat="1" ht="21.6" customHeight="1" thickBot="1" x14ac:dyDescent="0.35">
      <c r="A37" s="35"/>
      <c r="B37" s="36" t="s">
        <v>33</v>
      </c>
      <c r="C37" s="37">
        <f>C21+C30+C33+C36</f>
        <v>153</v>
      </c>
      <c r="D37" s="37">
        <f>D21+D30+D33+D36</f>
        <v>904557</v>
      </c>
      <c r="E37" s="37">
        <f>E21+E30+E33+E36</f>
        <v>14483</v>
      </c>
      <c r="F37" s="37">
        <f>F21+F30+F33+F36</f>
        <v>885782</v>
      </c>
      <c r="G37" s="37">
        <f>G21+G30+G33+G36</f>
        <v>385296</v>
      </c>
      <c r="H37" s="38">
        <f t="shared" si="4"/>
        <v>43.497835810617062</v>
      </c>
      <c r="I37" s="39">
        <f t="shared" si="5"/>
        <v>42.594994013644246</v>
      </c>
    </row>
    <row r="38" spans="1:9" s="1" customFormat="1" ht="21.6" customHeight="1" thickBot="1" x14ac:dyDescent="0.35">
      <c r="A38" s="32">
        <v>24</v>
      </c>
      <c r="B38" s="33" t="s">
        <v>34</v>
      </c>
      <c r="C38" s="34">
        <v>24</v>
      </c>
      <c r="D38" s="34">
        <v>56345</v>
      </c>
      <c r="E38" s="34">
        <v>0</v>
      </c>
      <c r="F38" s="34">
        <f t="shared" si="3"/>
        <v>56345</v>
      </c>
      <c r="G38" s="34">
        <v>30457</v>
      </c>
      <c r="H38" s="10">
        <f t="shared" si="4"/>
        <v>54.054485757387525</v>
      </c>
      <c r="I38" s="11">
        <f t="shared" si="5"/>
        <v>54.054485757387525</v>
      </c>
    </row>
    <row r="39" spans="1:9" s="1" customFormat="1" ht="21.6" customHeight="1" thickBot="1" x14ac:dyDescent="0.35">
      <c r="A39" s="30"/>
      <c r="B39" s="31" t="s">
        <v>35</v>
      </c>
      <c r="C39" s="17">
        <f>SUM(C38)</f>
        <v>24</v>
      </c>
      <c r="D39" s="17">
        <f>SUM(D38)</f>
        <v>56345</v>
      </c>
      <c r="E39" s="17">
        <f>SUM(E38)</f>
        <v>0</v>
      </c>
      <c r="F39" s="17">
        <f t="shared" si="3"/>
        <v>56345</v>
      </c>
      <c r="G39" s="17">
        <f>SUM(G38)</f>
        <v>30457</v>
      </c>
      <c r="H39" s="19">
        <f t="shared" si="4"/>
        <v>54.054485757387525</v>
      </c>
      <c r="I39" s="20">
        <f t="shared" si="5"/>
        <v>54.054485757387525</v>
      </c>
    </row>
    <row r="40" spans="1:9" s="1" customFormat="1" ht="21.6" customHeight="1" thickBot="1" x14ac:dyDescent="0.35">
      <c r="A40" s="24">
        <v>25</v>
      </c>
      <c r="B40" s="40" t="s">
        <v>44</v>
      </c>
      <c r="C40" s="41">
        <v>3</v>
      </c>
      <c r="D40" s="41">
        <v>0</v>
      </c>
      <c r="E40" s="41">
        <v>0</v>
      </c>
      <c r="F40" s="41">
        <f t="shared" si="3"/>
        <v>0</v>
      </c>
      <c r="G40" s="41">
        <v>9499</v>
      </c>
      <c r="H40" s="10">
        <v>0</v>
      </c>
      <c r="I40" s="11">
        <v>0</v>
      </c>
    </row>
    <row r="41" spans="1:9" s="1" customFormat="1" ht="21.6" customHeight="1" thickBot="1" x14ac:dyDescent="0.35">
      <c r="A41" s="30"/>
      <c r="B41" s="31" t="s">
        <v>36</v>
      </c>
      <c r="C41" s="17">
        <f>SUM(C40:C40)</f>
        <v>3</v>
      </c>
      <c r="D41" s="17">
        <f>SUM(D40:D40)</f>
        <v>0</v>
      </c>
      <c r="E41" s="17">
        <f>SUM(E40:E40)</f>
        <v>0</v>
      </c>
      <c r="F41" s="17">
        <f t="shared" si="3"/>
        <v>0</v>
      </c>
      <c r="G41" s="17">
        <f>SUM(G40:G40)</f>
        <v>9499</v>
      </c>
      <c r="H41" s="19">
        <v>0</v>
      </c>
      <c r="I41" s="20">
        <v>0</v>
      </c>
    </row>
    <row r="42" spans="1:9" s="1" customFormat="1" ht="21.6" customHeight="1" thickBot="1" x14ac:dyDescent="0.35">
      <c r="A42" s="30"/>
      <c r="B42" s="42" t="s">
        <v>2</v>
      </c>
      <c r="C42" s="17"/>
      <c r="D42" s="17"/>
      <c r="E42" s="18"/>
      <c r="F42" s="17">
        <f t="shared" si="3"/>
        <v>0</v>
      </c>
      <c r="G42" s="17"/>
      <c r="H42" s="43">
        <v>0</v>
      </c>
      <c r="I42" s="44">
        <v>0</v>
      </c>
    </row>
    <row r="43" spans="1:9" s="1" customFormat="1" ht="21.6" customHeight="1" thickBot="1" x14ac:dyDescent="0.35">
      <c r="A43" s="45"/>
      <c r="B43" s="16" t="s">
        <v>3</v>
      </c>
      <c r="C43" s="17">
        <f>C37+C39+C41</f>
        <v>180</v>
      </c>
      <c r="D43" s="17">
        <f>D37+D39+D41</f>
        <v>960902</v>
      </c>
      <c r="E43" s="17">
        <f>E37+E39+E41</f>
        <v>14483</v>
      </c>
      <c r="F43" s="17">
        <f>F37+F39+F41</f>
        <v>942127</v>
      </c>
      <c r="G43" s="17">
        <f>G37+G39+G41</f>
        <v>425252</v>
      </c>
      <c r="H43" s="43">
        <f t="shared" si="4"/>
        <v>45.137439007692166</v>
      </c>
      <c r="I43" s="44">
        <f t="shared" si="5"/>
        <v>44.255501601620146</v>
      </c>
    </row>
    <row r="44" spans="1:9" x14ac:dyDescent="0.3">
      <c r="H44" s="46" t="s">
        <v>4</v>
      </c>
      <c r="I44" s="46"/>
    </row>
  </sheetData>
  <mergeCells count="14">
    <mergeCell ref="H44:I44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5" right="0" top="1.3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2021-03-15T12:02:39Z</dcterms:modified>
</cp:coreProperties>
</file>