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80" windowHeight="6420"/>
  </bookViews>
  <sheets>
    <sheet name="Sept 2020" sheetId="2" r:id="rId1"/>
  </sheets>
  <calcPr calcId="162913"/>
</workbook>
</file>

<file path=xl/calcChain.xml><?xml version="1.0" encoding="utf-8"?>
<calcChain xmlns="http://schemas.openxmlformats.org/spreadsheetml/2006/main">
  <c r="F27" i="2" l="1"/>
  <c r="G42" i="2" l="1"/>
  <c r="D42" i="2"/>
  <c r="E42" i="2"/>
  <c r="G39" i="2"/>
  <c r="D39" i="2"/>
  <c r="E39" i="2"/>
  <c r="G36" i="2"/>
  <c r="D36" i="2"/>
  <c r="I36" i="2" s="1"/>
  <c r="E36" i="2"/>
  <c r="G33" i="2"/>
  <c r="D33" i="2"/>
  <c r="E33" i="2"/>
  <c r="D30" i="2"/>
  <c r="E30" i="2"/>
  <c r="G30" i="2"/>
  <c r="F43" i="2"/>
  <c r="F41" i="2"/>
  <c r="F40" i="2"/>
  <c r="F38" i="2"/>
  <c r="H38" i="2" s="1"/>
  <c r="F35" i="2"/>
  <c r="H35" i="2" s="1"/>
  <c r="F32" i="2"/>
  <c r="H32" i="2" s="1"/>
  <c r="F31" i="2"/>
  <c r="H31" i="2" s="1"/>
  <c r="F29" i="2"/>
  <c r="H29" i="2" s="1"/>
  <c r="F28" i="2"/>
  <c r="H28" i="2" s="1"/>
  <c r="H27" i="2"/>
  <c r="F26" i="2"/>
  <c r="H26" i="2" s="1"/>
  <c r="F25" i="2"/>
  <c r="H25" i="2" s="1"/>
  <c r="F24" i="2"/>
  <c r="H24" i="2" s="1"/>
  <c r="F23" i="2"/>
  <c r="H23" i="2" s="1"/>
  <c r="F22" i="2"/>
  <c r="H22" i="2" s="1"/>
  <c r="F20" i="2"/>
  <c r="H20" i="2" s="1"/>
  <c r="F19" i="2"/>
  <c r="H19" i="2" s="1"/>
  <c r="F18" i="2"/>
  <c r="H18" i="2" s="1"/>
  <c r="F17" i="2"/>
  <c r="H17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I38" i="2"/>
  <c r="I35" i="2"/>
  <c r="I32" i="2"/>
  <c r="I31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H16" i="2"/>
  <c r="I15" i="2"/>
  <c r="I14" i="2"/>
  <c r="I13" i="2"/>
  <c r="I12" i="2"/>
  <c r="I11" i="2"/>
  <c r="I10" i="2"/>
  <c r="D21" i="2"/>
  <c r="E21" i="2"/>
  <c r="G21" i="2"/>
  <c r="C42" i="2"/>
  <c r="C39" i="2"/>
  <c r="C36" i="2"/>
  <c r="C33" i="2"/>
  <c r="C30" i="2"/>
  <c r="C21" i="2"/>
  <c r="I9" i="2"/>
  <c r="F9" i="2"/>
  <c r="I33" i="2" l="1"/>
  <c r="E34" i="2"/>
  <c r="C34" i="2"/>
  <c r="I39" i="2"/>
  <c r="F42" i="2"/>
  <c r="H9" i="2"/>
  <c r="F21" i="2"/>
  <c r="G37" i="2"/>
  <c r="G44" i="2" s="1"/>
  <c r="F39" i="2"/>
  <c r="H39" i="2" s="1"/>
  <c r="D37" i="2"/>
  <c r="D44" i="2" s="1"/>
  <c r="C37" i="2"/>
  <c r="C44" i="2" s="1"/>
  <c r="F36" i="2"/>
  <c r="H36" i="2" s="1"/>
  <c r="E37" i="2"/>
  <c r="E44" i="2" s="1"/>
  <c r="I30" i="2"/>
  <c r="F30" i="2"/>
  <c r="H30" i="2" s="1"/>
  <c r="F33" i="2"/>
  <c r="H33" i="2" s="1"/>
  <c r="G34" i="2"/>
  <c r="D34" i="2"/>
  <c r="I21" i="2"/>
  <c r="F37" i="2" l="1"/>
  <c r="F44" i="2" s="1"/>
  <c r="H44" i="2" s="1"/>
  <c r="H21" i="2"/>
  <c r="I37" i="2"/>
  <c r="F34" i="2"/>
  <c r="H34" i="2" s="1"/>
  <c r="I34" i="2"/>
  <c r="I44" i="2"/>
  <c r="H37" i="2" l="1"/>
</calcChain>
</file>

<file path=xl/sharedStrings.xml><?xml version="1.0" encoding="utf-8"?>
<sst xmlns="http://schemas.openxmlformats.org/spreadsheetml/2006/main" count="50" uniqueCount="50">
  <si>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</si>
  <si>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</si>
  <si>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</si>
  <si>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</si>
  <si>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</si>
  <si>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</si>
  <si>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</si>
  <si>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</si>
  <si>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</si>
  <si>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</si>
  <si>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</si>
  <si>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</si>
  <si>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</si>
  <si>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</si>
  <si>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</si>
  <si>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</si>
  <si>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</si>
  <si>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</si>
  <si>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</si>
  <si>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</si>
  <si>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Federal Bank</t>
  </si>
  <si>
    <t>HDFC Bank</t>
  </si>
  <si>
    <t>IDBI Bank</t>
  </si>
  <si>
    <t>ICICI Bank</t>
  </si>
  <si>
    <t>Kotak Mahindra Bank</t>
  </si>
  <si>
    <t>RBL Bank Ltd.</t>
  </si>
  <si>
    <t>Yes Bank</t>
  </si>
  <si>
    <t>Total Pvt. Sector Banks</t>
  </si>
  <si>
    <t>Ujjivan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</si>
  <si>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</si>
  <si>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</si>
  <si>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</si>
  <si>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</si>
  <si>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</si>
  <si>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</si>
  <si>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</si>
  <si>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</si>
  <si>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</si>
  <si>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</si>
  <si>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</si>
  <si>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</si>
  <si>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</si>
  <si>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</si>
  <si>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</si>
  <si>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</si>
  <si>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</si>
  <si>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</si>
  <si>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DISTRICT NAME :RUPNAGAR</t>
  </si>
  <si>
    <t>CD RATIO OF BANKS AS ON 30.09.2020 (Net of NRE Deposit)</t>
  </si>
  <si>
    <t>Annexure-13.5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</si>
</sst>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8"/>
      <color theme="1"/>
      <name val="Tahoma"/>
      <family val="2"/>
    </font>
    <font>
      <sz val="14"/>
      <name val="Tahoma"/>
      <family val="2"/>
    </font>
    <font>
      <b/>
      <sz val="12"/>
      <color theme="1"/>
      <name val="Tahoma"/>
      <family val="2"/>
    </font>
    <font>
      <sz val="14"/>
      <color theme="1"/>
      <name val="Tahoma"/>
      <family val="2"/>
    </font>
    <font>
      <b/>
      <sz val="20"/>
      <name val="Tahoma"/>
      <family val="2"/>
    </font>
    <font>
      <sz val="2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3"/>
      <name val="Tahoma"/>
      <family val="2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left" vertical="top" wrapText="1"/>
    </xf>
    <xf numFmtId="0" fontId="0" fillId="0" borderId="0" xfId="0" applyFont="1"/>
    <xf numFmtId="0" fontId="8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" fontId="9" fillId="2" borderId="2" xfId="0" applyNumberFormat="1" applyFont="1" applyFill="1" applyBorder="1" applyAlignment="1" applyProtection="1">
      <alignment horizontal="right" vertical="center"/>
      <protection locked="0"/>
    </xf>
    <xf numFmtId="1" fontId="9" fillId="2" borderId="1" xfId="0" applyNumberFormat="1" applyFont="1" applyFill="1" applyBorder="1" applyAlignment="1" applyProtection="1">
      <alignment horizontal="right" vertical="center"/>
      <protection locked="0"/>
    </xf>
    <xf numFmtId="1" fontId="9" fillId="2" borderId="13" xfId="0" applyNumberFormat="1" applyFont="1" applyFill="1" applyBorder="1" applyAlignment="1" applyProtection="1">
      <alignment horizontal="right" vertical="center"/>
      <protection locked="0"/>
    </xf>
    <xf numFmtId="1" fontId="7" fillId="2" borderId="1" xfId="0" applyNumberFormat="1" applyFont="1" applyFill="1" applyBorder="1" applyAlignment="1" applyProtection="1">
      <alignment horizontal="right" vertical="center"/>
      <protection locked="0"/>
    </xf>
    <xf numFmtId="1" fontId="9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 vertical="center" wrapText="1"/>
    </xf>
    <xf numFmtId="1" fontId="5" fillId="2" borderId="9" xfId="0" applyNumberFormat="1" applyFont="1" applyFill="1" applyBorder="1" applyAlignment="1">
      <alignment horizontal="right"/>
    </xf>
    <xf numFmtId="1" fontId="5" fillId="2" borderId="10" xfId="0" applyNumberFormat="1" applyFont="1" applyFill="1" applyBorder="1" applyAlignment="1">
      <alignment horizontal="right"/>
    </xf>
    <xf numFmtId="1" fontId="4" fillId="0" borderId="2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 wrapText="1"/>
    </xf>
    <xf numFmtId="1" fontId="7" fillId="0" borderId="2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" fontId="7" fillId="0" borderId="13" xfId="0" applyNumberFormat="1" applyFont="1" applyBorder="1" applyAlignment="1">
      <alignment horizontal="right"/>
    </xf>
    <xf numFmtId="1" fontId="7" fillId="2" borderId="2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1" fontId="3" fillId="0" borderId="10" xfId="0" applyNumberFormat="1" applyFont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2" fontId="5" fillId="2" borderId="10" xfId="0" applyNumberFormat="1" applyFont="1" applyFill="1" applyBorder="1" applyAlignment="1">
      <alignment horizontal="right"/>
    </xf>
    <xf numFmtId="2" fontId="5" fillId="2" borderId="11" xfId="0" applyNumberFormat="1" applyFont="1" applyFill="1" applyBorder="1" applyAlignment="1">
      <alignment horizontal="right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" fontId="5" fillId="2" borderId="9" xfId="0" applyNumberFormat="1" applyFont="1" applyFill="1" applyBorder="1" applyAlignment="1">
      <alignment horizontal="left"/>
    </xf>
    <xf numFmtId="0" fontId="11" fillId="0" borderId="0" xfId="0" applyFont="1"/>
    <xf numFmtId="2" fontId="9" fillId="2" borderId="23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6"/>
  <sheetViews>
    <sheetView tabSelected="1" view="pageBreakPreview" topLeftCell="A6" zoomScale="60" zoomScaleNormal="85" workbookViewId="0">
      <selection activeCell="Q25" sqref="Q25"/>
    </sheetView>
  </sheetViews>
  <sheetFormatPr defaultRowHeight="14.4" x14ac:dyDescent="0.3"/>
  <cols>
    <col min="1" max="1" width="7.6640625" customWidth="1"/>
    <col min="2" max="2" width="40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6.88671875" customWidth="1"/>
    <col min="8" max="8" width="13.109375" customWidth="1"/>
    <col min="9" max="9" width="15.44140625" customWidth="1"/>
  </cols>
  <sheetData>
    <row r="2" spans="1:9" ht="22.8" thickBot="1" x14ac:dyDescent="0.5">
      <c r="H2" s="69" t="s">
        <v>49</v>
      </c>
      <c r="I2" s="69"/>
    </row>
    <row r="3" spans="1:9" ht="22.8" customHeight="1" thickBot="1" x14ac:dyDescent="0.4">
      <c r="A3" s="53" t="s">
        <v>47</v>
      </c>
      <c r="B3" s="54"/>
      <c r="C3" s="54"/>
      <c r="D3" s="54"/>
      <c r="E3" s="54"/>
      <c r="F3" s="54"/>
      <c r="G3" s="54"/>
      <c r="H3" s="54"/>
      <c r="I3" s="55"/>
    </row>
    <row r="4" spans="1:9" s="49" customFormat="1" ht="21" customHeight="1" thickBot="1" x14ac:dyDescent="0.55000000000000004">
      <c r="A4" s="56" t="s">
        <v>48</v>
      </c>
      <c r="B4" s="57"/>
      <c r="C4" s="57"/>
      <c r="D4" s="57"/>
      <c r="E4" s="57"/>
      <c r="F4" s="57"/>
      <c r="G4" s="57"/>
      <c r="H4" s="57"/>
      <c r="I4" s="58"/>
    </row>
    <row r="5" spans="1:9" s="73" customFormat="1" ht="18" customHeight="1" thickBot="1" x14ac:dyDescent="0.4">
      <c r="A5" s="70" t="s">
        <v>0</v>
      </c>
      <c r="B5" s="71"/>
      <c r="C5" s="71"/>
      <c r="D5" s="71"/>
      <c r="E5" s="71"/>
      <c r="F5" s="71"/>
      <c r="G5" s="71"/>
      <c r="H5" s="71"/>
      <c r="I5" s="72"/>
    </row>
    <row r="6" spans="1:9" ht="39" customHeight="1" x14ac:dyDescent="0.3">
      <c r="A6" s="59" t="s">
        <v>5</v>
      </c>
      <c r="B6" s="59" t="s">
        <v>1</v>
      </c>
      <c r="C6" s="61" t="s">
        <v>37</v>
      </c>
      <c r="D6" s="61" t="s">
        <v>38</v>
      </c>
      <c r="E6" s="67" t="s">
        <v>39</v>
      </c>
      <c r="F6" s="61" t="s">
        <v>40</v>
      </c>
      <c r="G6" s="61" t="s">
        <v>41</v>
      </c>
      <c r="H6" s="63" t="s">
        <v>42</v>
      </c>
      <c r="I6" s="65" t="s">
        <v>43</v>
      </c>
    </row>
    <row r="7" spans="1:9" ht="30" customHeight="1" thickBot="1" x14ac:dyDescent="0.35">
      <c r="A7" s="60"/>
      <c r="B7" s="60"/>
      <c r="C7" s="62"/>
      <c r="D7" s="62"/>
      <c r="E7" s="68"/>
      <c r="F7" s="62"/>
      <c r="G7" s="62"/>
      <c r="H7" s="64"/>
      <c r="I7" s="66"/>
    </row>
    <row r="8" spans="1:9" ht="15.75" customHeight="1" thickBot="1" x14ac:dyDescent="0.35">
      <c r="A8" s="4"/>
      <c r="B8" s="20"/>
      <c r="C8" s="21">
        <v>1</v>
      </c>
      <c r="D8" s="5">
        <v>2</v>
      </c>
      <c r="E8" s="6">
        <v>3</v>
      </c>
      <c r="F8" s="5">
        <v>4</v>
      </c>
      <c r="G8" s="5">
        <v>5</v>
      </c>
      <c r="H8" s="5">
        <v>6</v>
      </c>
      <c r="I8" s="7">
        <v>7</v>
      </c>
    </row>
    <row r="9" spans="1:9" ht="19.05" customHeight="1" x14ac:dyDescent="0.3">
      <c r="A9" s="2">
        <v>1</v>
      </c>
      <c r="B9" s="30" t="s">
        <v>6</v>
      </c>
      <c r="C9" s="22">
        <v>3</v>
      </c>
      <c r="D9" s="23">
        <v>10166</v>
      </c>
      <c r="E9" s="23">
        <v>0</v>
      </c>
      <c r="F9" s="32">
        <f>D9-E9</f>
        <v>10166</v>
      </c>
      <c r="G9" s="23">
        <v>5418</v>
      </c>
      <c r="H9" s="39">
        <f>G9*100/F9</f>
        <v>53.295298052331297</v>
      </c>
      <c r="I9" s="50">
        <f>G9*100/D9</f>
        <v>53.295298052331297</v>
      </c>
    </row>
    <row r="10" spans="1:9" ht="19.05" customHeight="1" x14ac:dyDescent="0.3">
      <c r="A10" s="2">
        <v>2</v>
      </c>
      <c r="B10" s="8" t="s">
        <v>7</v>
      </c>
      <c r="C10" s="23">
        <v>2</v>
      </c>
      <c r="D10" s="23">
        <v>6067</v>
      </c>
      <c r="E10" s="23">
        <v>399</v>
      </c>
      <c r="F10" s="33">
        <f t="shared" ref="F10:F20" si="0">D10-E10</f>
        <v>5668</v>
      </c>
      <c r="G10" s="23">
        <v>6415</v>
      </c>
      <c r="H10" s="40">
        <f t="shared" ref="H10:H21" si="1">G10*100/F10</f>
        <v>113.17925194071984</v>
      </c>
      <c r="I10" s="50">
        <f t="shared" ref="I10:I21" si="2">G10*100/D10</f>
        <v>105.73594857425417</v>
      </c>
    </row>
    <row r="11" spans="1:9" ht="19.05" customHeight="1" x14ac:dyDescent="0.3">
      <c r="A11" s="2">
        <v>3</v>
      </c>
      <c r="B11" s="8" t="s">
        <v>8</v>
      </c>
      <c r="C11" s="23">
        <v>1</v>
      </c>
      <c r="D11" s="23">
        <v>3557</v>
      </c>
      <c r="E11" s="23">
        <v>45</v>
      </c>
      <c r="F11" s="33">
        <f t="shared" si="0"/>
        <v>3512</v>
      </c>
      <c r="G11" s="23">
        <v>745</v>
      </c>
      <c r="H11" s="40">
        <f t="shared" si="1"/>
        <v>21.212984054669704</v>
      </c>
      <c r="I11" s="50">
        <f t="shared" si="2"/>
        <v>20.944616249648579</v>
      </c>
    </row>
    <row r="12" spans="1:9" ht="19.05" customHeight="1" x14ac:dyDescent="0.3">
      <c r="A12" s="2">
        <v>4</v>
      </c>
      <c r="B12" s="8" t="s">
        <v>9</v>
      </c>
      <c r="C12" s="23">
        <v>5</v>
      </c>
      <c r="D12" s="23">
        <v>33398</v>
      </c>
      <c r="E12" s="23">
        <v>2346</v>
      </c>
      <c r="F12" s="33">
        <f t="shared" si="0"/>
        <v>31052</v>
      </c>
      <c r="G12" s="23">
        <v>11985</v>
      </c>
      <c r="H12" s="40">
        <f t="shared" si="1"/>
        <v>38.596547726394434</v>
      </c>
      <c r="I12" s="50">
        <f t="shared" si="2"/>
        <v>35.885382358225044</v>
      </c>
    </row>
    <row r="13" spans="1:9" ht="19.05" customHeight="1" x14ac:dyDescent="0.3">
      <c r="A13" s="2">
        <v>5</v>
      </c>
      <c r="B13" s="8" t="s">
        <v>10</v>
      </c>
      <c r="C13" s="23">
        <v>2</v>
      </c>
      <c r="D13" s="23">
        <v>6515</v>
      </c>
      <c r="E13" s="23">
        <v>75</v>
      </c>
      <c r="F13" s="33">
        <f t="shared" si="0"/>
        <v>6440</v>
      </c>
      <c r="G13" s="23">
        <v>1080</v>
      </c>
      <c r="H13" s="40">
        <f t="shared" si="1"/>
        <v>16.770186335403725</v>
      </c>
      <c r="I13" s="50">
        <f t="shared" si="2"/>
        <v>16.577129700690715</v>
      </c>
    </row>
    <row r="14" spans="1:9" ht="19.05" customHeight="1" x14ac:dyDescent="0.3">
      <c r="A14" s="2">
        <v>6</v>
      </c>
      <c r="B14" s="30" t="s">
        <v>11</v>
      </c>
      <c r="C14" s="23">
        <v>10</v>
      </c>
      <c r="D14" s="23">
        <v>25413</v>
      </c>
      <c r="E14" s="23">
        <v>350</v>
      </c>
      <c r="F14" s="33">
        <f t="shared" si="0"/>
        <v>25063</v>
      </c>
      <c r="G14" s="23">
        <v>14495</v>
      </c>
      <c r="H14" s="40">
        <f t="shared" si="1"/>
        <v>57.834257670669913</v>
      </c>
      <c r="I14" s="50">
        <f t="shared" si="2"/>
        <v>57.037736591508285</v>
      </c>
    </row>
    <row r="15" spans="1:9" s="16" customFormat="1" ht="19.05" customHeight="1" x14ac:dyDescent="0.3">
      <c r="A15" s="2">
        <v>7</v>
      </c>
      <c r="B15" s="8" t="s">
        <v>12</v>
      </c>
      <c r="C15" s="23">
        <v>3</v>
      </c>
      <c r="D15" s="23">
        <v>14417</v>
      </c>
      <c r="E15" s="23">
        <v>496</v>
      </c>
      <c r="F15" s="33">
        <f t="shared" si="0"/>
        <v>13921</v>
      </c>
      <c r="G15" s="23">
        <v>2175</v>
      </c>
      <c r="H15" s="40">
        <f t="shared" si="1"/>
        <v>15.623877595000359</v>
      </c>
      <c r="I15" s="50">
        <f t="shared" si="2"/>
        <v>15.086356384823473</v>
      </c>
    </row>
    <row r="16" spans="1:9" s="16" customFormat="1" ht="19.05" customHeight="1" x14ac:dyDescent="0.3">
      <c r="A16" s="2">
        <v>8</v>
      </c>
      <c r="B16" s="8" t="s">
        <v>13</v>
      </c>
      <c r="C16" s="23">
        <v>18</v>
      </c>
      <c r="D16" s="23">
        <v>81270</v>
      </c>
      <c r="E16" s="23">
        <v>2295</v>
      </c>
      <c r="F16" s="33">
        <v>77745</v>
      </c>
      <c r="G16" s="23">
        <v>16639</v>
      </c>
      <c r="H16" s="40">
        <f t="shared" si="1"/>
        <v>21.4020194224709</v>
      </c>
      <c r="I16" s="50">
        <f t="shared" si="2"/>
        <v>20.473729543496987</v>
      </c>
    </row>
    <row r="17" spans="1:9" ht="19.05" customHeight="1" x14ac:dyDescent="0.3">
      <c r="A17" s="2">
        <v>9</v>
      </c>
      <c r="B17" s="8" t="s">
        <v>14</v>
      </c>
      <c r="C17" s="23">
        <v>16</v>
      </c>
      <c r="D17" s="23">
        <v>44738</v>
      </c>
      <c r="E17" s="23">
        <v>904</v>
      </c>
      <c r="F17" s="33">
        <f t="shared" si="0"/>
        <v>43834</v>
      </c>
      <c r="G17" s="23">
        <v>23534</v>
      </c>
      <c r="H17" s="40">
        <f t="shared" si="1"/>
        <v>53.688917278824654</v>
      </c>
      <c r="I17" s="50">
        <f t="shared" si="2"/>
        <v>52.604050248111228</v>
      </c>
    </row>
    <row r="18" spans="1:9" ht="19.05" customHeight="1" x14ac:dyDescent="0.3">
      <c r="A18" s="2">
        <v>10</v>
      </c>
      <c r="B18" s="8" t="s">
        <v>15</v>
      </c>
      <c r="C18" s="23">
        <v>20</v>
      </c>
      <c r="D18" s="23">
        <v>339824</v>
      </c>
      <c r="E18" s="23">
        <v>0</v>
      </c>
      <c r="F18" s="33">
        <f t="shared" si="0"/>
        <v>339824</v>
      </c>
      <c r="G18" s="23">
        <v>75857</v>
      </c>
      <c r="H18" s="40">
        <f t="shared" si="1"/>
        <v>22.322437497057301</v>
      </c>
      <c r="I18" s="50">
        <f t="shared" si="2"/>
        <v>22.322437497057301</v>
      </c>
    </row>
    <row r="19" spans="1:9" ht="19.05" customHeight="1" x14ac:dyDescent="0.3">
      <c r="A19" s="2">
        <v>11</v>
      </c>
      <c r="B19" s="30" t="s">
        <v>16</v>
      </c>
      <c r="C19" s="23">
        <v>12</v>
      </c>
      <c r="D19" s="23">
        <v>68560</v>
      </c>
      <c r="E19" s="23">
        <v>850</v>
      </c>
      <c r="F19" s="33">
        <f t="shared" si="0"/>
        <v>67710</v>
      </c>
      <c r="G19" s="23">
        <v>13980</v>
      </c>
      <c r="H19" s="40">
        <f t="shared" si="1"/>
        <v>20.646876384581304</v>
      </c>
      <c r="I19" s="50">
        <f t="shared" si="2"/>
        <v>20.390898483080512</v>
      </c>
    </row>
    <row r="20" spans="1:9" ht="19.05" customHeight="1" thickBot="1" x14ac:dyDescent="0.35">
      <c r="A20" s="2">
        <v>12</v>
      </c>
      <c r="B20" s="8" t="s">
        <v>17</v>
      </c>
      <c r="C20" s="24">
        <v>6</v>
      </c>
      <c r="D20" s="25">
        <v>11993</v>
      </c>
      <c r="E20" s="26">
        <v>35</v>
      </c>
      <c r="F20" s="34">
        <f t="shared" si="0"/>
        <v>11958</v>
      </c>
      <c r="G20" s="27">
        <v>6570</v>
      </c>
      <c r="H20" s="41">
        <f t="shared" si="1"/>
        <v>54.942298043151027</v>
      </c>
      <c r="I20" s="50">
        <f t="shared" si="2"/>
        <v>54.781956141082297</v>
      </c>
    </row>
    <row r="21" spans="1:9" ht="19.05" customHeight="1" thickBot="1" x14ac:dyDescent="0.35">
      <c r="A21" s="51"/>
      <c r="B21" s="48" t="s">
        <v>18</v>
      </c>
      <c r="C21" s="29">
        <f>SUM(C9:C20)</f>
        <v>98</v>
      </c>
      <c r="D21" s="29">
        <f>SUM(D9:D20)</f>
        <v>645918</v>
      </c>
      <c r="E21" s="29">
        <f>SUM(E9:E20)</f>
        <v>7795</v>
      </c>
      <c r="F21" s="29">
        <f>SUM(F9:F20)</f>
        <v>636893</v>
      </c>
      <c r="G21" s="29">
        <f>SUM(G9:G20)</f>
        <v>178893</v>
      </c>
      <c r="H21" s="42">
        <f t="shared" si="1"/>
        <v>28.088391613661951</v>
      </c>
      <c r="I21" s="43">
        <f t="shared" si="2"/>
        <v>27.69593044318319</v>
      </c>
    </row>
    <row r="22" spans="1:9" s="16" customFormat="1" ht="19.05" customHeight="1" x14ac:dyDescent="0.3">
      <c r="A22" s="17">
        <v>13</v>
      </c>
      <c r="B22" s="30" t="s">
        <v>19</v>
      </c>
      <c r="C22" s="32">
        <v>10</v>
      </c>
      <c r="D22" s="32">
        <v>29881</v>
      </c>
      <c r="E22" s="35">
        <v>102</v>
      </c>
      <c r="F22" s="32">
        <f t="shared" ref="F22:F43" si="3">D22-E22</f>
        <v>29779</v>
      </c>
      <c r="G22" s="32">
        <v>4605</v>
      </c>
      <c r="H22" s="39">
        <f t="shared" ref="H22:H44" si="4">G22*100/F22</f>
        <v>15.463917525773196</v>
      </c>
      <c r="I22" s="50">
        <f t="shared" ref="I22:I44" si="5">G22*100/D22</f>
        <v>15.41113081891503</v>
      </c>
    </row>
    <row r="23" spans="1:9" ht="19.05" customHeight="1" x14ac:dyDescent="0.3">
      <c r="A23" s="1">
        <v>14</v>
      </c>
      <c r="B23" s="8" t="s">
        <v>20</v>
      </c>
      <c r="C23" s="33">
        <v>2</v>
      </c>
      <c r="D23" s="33">
        <v>3909</v>
      </c>
      <c r="E23" s="36">
        <v>301</v>
      </c>
      <c r="F23" s="33">
        <f t="shared" si="3"/>
        <v>3608</v>
      </c>
      <c r="G23" s="33">
        <v>2598</v>
      </c>
      <c r="H23" s="40">
        <f t="shared" si="4"/>
        <v>72.006651884700659</v>
      </c>
      <c r="I23" s="50">
        <f t="shared" si="5"/>
        <v>66.462010744435915</v>
      </c>
    </row>
    <row r="24" spans="1:9" s="16" customFormat="1" ht="19.05" customHeight="1" x14ac:dyDescent="0.3">
      <c r="A24" s="17">
        <v>15</v>
      </c>
      <c r="B24" s="8" t="s">
        <v>21</v>
      </c>
      <c r="C24" s="33">
        <v>9</v>
      </c>
      <c r="D24" s="33">
        <v>105732</v>
      </c>
      <c r="E24" s="36">
        <v>4076</v>
      </c>
      <c r="F24" s="33">
        <f t="shared" si="3"/>
        <v>101656</v>
      </c>
      <c r="G24" s="33">
        <v>83300</v>
      </c>
      <c r="H24" s="40">
        <f t="shared" si="4"/>
        <v>81.943023530337612</v>
      </c>
      <c r="I24" s="50">
        <f t="shared" si="5"/>
        <v>78.784095638028219</v>
      </c>
    </row>
    <row r="25" spans="1:9" s="16" customFormat="1" ht="19.05" customHeight="1" x14ac:dyDescent="0.3">
      <c r="A25" s="1">
        <v>16</v>
      </c>
      <c r="B25" s="8" t="s">
        <v>22</v>
      </c>
      <c r="C25" s="33">
        <v>3</v>
      </c>
      <c r="D25" s="33">
        <v>7456</v>
      </c>
      <c r="E25" s="36">
        <v>0</v>
      </c>
      <c r="F25" s="33">
        <f t="shared" si="3"/>
        <v>7456</v>
      </c>
      <c r="G25" s="33">
        <v>12455</v>
      </c>
      <c r="H25" s="40">
        <f t="shared" si="4"/>
        <v>167.04667381974249</v>
      </c>
      <c r="I25" s="50">
        <f t="shared" si="5"/>
        <v>167.04667381974249</v>
      </c>
    </row>
    <row r="26" spans="1:9" ht="19.05" customHeight="1" x14ac:dyDescent="0.3">
      <c r="A26" s="17">
        <v>17</v>
      </c>
      <c r="B26" s="8" t="s">
        <v>23</v>
      </c>
      <c r="C26" s="33">
        <v>3</v>
      </c>
      <c r="D26" s="33">
        <v>9945</v>
      </c>
      <c r="E26" s="36">
        <v>0</v>
      </c>
      <c r="F26" s="33">
        <f t="shared" si="3"/>
        <v>9945</v>
      </c>
      <c r="G26" s="33">
        <v>13533</v>
      </c>
      <c r="H26" s="40">
        <f t="shared" si="4"/>
        <v>136.07843137254903</v>
      </c>
      <c r="I26" s="50">
        <f t="shared" si="5"/>
        <v>136.07843137254903</v>
      </c>
    </row>
    <row r="27" spans="1:9" ht="19.05" customHeight="1" x14ac:dyDescent="0.3">
      <c r="A27" s="1">
        <v>18</v>
      </c>
      <c r="B27" s="31" t="s">
        <v>24</v>
      </c>
      <c r="C27" s="33">
        <v>1</v>
      </c>
      <c r="D27" s="33">
        <v>4459</v>
      </c>
      <c r="E27" s="36">
        <v>0</v>
      </c>
      <c r="F27" s="33">
        <f t="shared" si="3"/>
        <v>4459</v>
      </c>
      <c r="G27" s="33">
        <v>3468</v>
      </c>
      <c r="H27" s="40">
        <f t="shared" si="4"/>
        <v>77.775285938551249</v>
      </c>
      <c r="I27" s="50">
        <f t="shared" si="5"/>
        <v>77.775285938551249</v>
      </c>
    </row>
    <row r="28" spans="1:9" ht="19.05" customHeight="1" x14ac:dyDescent="0.3">
      <c r="A28" s="17">
        <v>19</v>
      </c>
      <c r="B28" s="31" t="s">
        <v>25</v>
      </c>
      <c r="C28" s="33">
        <v>1</v>
      </c>
      <c r="D28" s="33">
        <v>1527</v>
      </c>
      <c r="E28" s="36">
        <v>0</v>
      </c>
      <c r="F28" s="33">
        <f t="shared" si="3"/>
        <v>1527</v>
      </c>
      <c r="G28" s="33">
        <v>0</v>
      </c>
      <c r="H28" s="40">
        <f t="shared" si="4"/>
        <v>0</v>
      </c>
      <c r="I28" s="50">
        <f t="shared" si="5"/>
        <v>0</v>
      </c>
    </row>
    <row r="29" spans="1:9" ht="19.05" customHeight="1" thickBot="1" x14ac:dyDescent="0.35">
      <c r="A29" s="1">
        <v>20</v>
      </c>
      <c r="B29" s="31" t="s">
        <v>26</v>
      </c>
      <c r="C29" s="33">
        <v>4</v>
      </c>
      <c r="D29" s="33">
        <v>30960</v>
      </c>
      <c r="E29" s="36">
        <v>0</v>
      </c>
      <c r="F29" s="33">
        <f t="shared" si="3"/>
        <v>30960</v>
      </c>
      <c r="G29" s="33">
        <v>3236</v>
      </c>
      <c r="H29" s="40">
        <f t="shared" si="4"/>
        <v>10.452196382428941</v>
      </c>
      <c r="I29" s="50">
        <f t="shared" si="5"/>
        <v>10.452196382428941</v>
      </c>
    </row>
    <row r="30" spans="1:9" ht="19.05" customHeight="1" thickBot="1" x14ac:dyDescent="0.35">
      <c r="A30" s="11"/>
      <c r="B30" s="9" t="s">
        <v>27</v>
      </c>
      <c r="C30" s="28">
        <f>SUM(C22:C29)</f>
        <v>33</v>
      </c>
      <c r="D30" s="29">
        <f>SUM(D22:D29)</f>
        <v>193869</v>
      </c>
      <c r="E30" s="29">
        <f>SUM(E22:E29)</f>
        <v>4479</v>
      </c>
      <c r="F30" s="29">
        <f t="shared" si="3"/>
        <v>189390</v>
      </c>
      <c r="G30" s="29">
        <f>SUM(G22:G29)</f>
        <v>123195</v>
      </c>
      <c r="H30" s="42">
        <f t="shared" si="4"/>
        <v>65.048313004910497</v>
      </c>
      <c r="I30" s="43">
        <f t="shared" si="5"/>
        <v>63.545486900948582</v>
      </c>
    </row>
    <row r="31" spans="1:9" ht="19.05" customHeight="1" x14ac:dyDescent="0.3">
      <c r="A31" s="2">
        <v>21</v>
      </c>
      <c r="B31" s="31" t="s">
        <v>28</v>
      </c>
      <c r="C31" s="33">
        <v>1</v>
      </c>
      <c r="D31" s="33">
        <v>12854</v>
      </c>
      <c r="E31" s="36">
        <v>0</v>
      </c>
      <c r="F31" s="33">
        <f t="shared" si="3"/>
        <v>12854</v>
      </c>
      <c r="G31" s="33">
        <v>2822</v>
      </c>
      <c r="H31" s="40">
        <f t="shared" si="4"/>
        <v>21.954255484674032</v>
      </c>
      <c r="I31" s="50">
        <f t="shared" si="5"/>
        <v>21.954255484674032</v>
      </c>
    </row>
    <row r="32" spans="1:9" ht="19.05" customHeight="1" thickBot="1" x14ac:dyDescent="0.35">
      <c r="A32" s="1">
        <v>22</v>
      </c>
      <c r="B32" s="31" t="s">
        <v>45</v>
      </c>
      <c r="C32" s="33">
        <v>1</v>
      </c>
      <c r="D32" s="33">
        <v>704</v>
      </c>
      <c r="E32" s="36">
        <v>0</v>
      </c>
      <c r="F32" s="33">
        <f t="shared" si="3"/>
        <v>704</v>
      </c>
      <c r="G32" s="33">
        <v>1548</v>
      </c>
      <c r="H32" s="40">
        <f t="shared" si="4"/>
        <v>219.88636363636363</v>
      </c>
      <c r="I32" s="50">
        <f t="shared" si="5"/>
        <v>219.88636363636363</v>
      </c>
    </row>
    <row r="33" spans="1:9" ht="19.05" customHeight="1" thickBot="1" x14ac:dyDescent="0.35">
      <c r="A33" s="14"/>
      <c r="B33" s="12" t="s">
        <v>29</v>
      </c>
      <c r="C33" s="28">
        <f>SUM(C31:C32)</f>
        <v>2</v>
      </c>
      <c r="D33" s="29">
        <f>SUM(D31:D32)</f>
        <v>13558</v>
      </c>
      <c r="E33" s="29">
        <f>SUM(E31:E32)</f>
        <v>0</v>
      </c>
      <c r="F33" s="29">
        <f t="shared" si="3"/>
        <v>13558</v>
      </c>
      <c r="G33" s="29">
        <f>SUM(G31:G32)</f>
        <v>4370</v>
      </c>
      <c r="H33" s="42">
        <f t="shared" si="4"/>
        <v>32.231892609529432</v>
      </c>
      <c r="I33" s="43">
        <f t="shared" si="5"/>
        <v>32.231892609529432</v>
      </c>
    </row>
    <row r="34" spans="1:9" ht="19.05" customHeight="1" thickBot="1" x14ac:dyDescent="0.35">
      <c r="A34" s="14"/>
      <c r="B34" s="12" t="s">
        <v>30</v>
      </c>
      <c r="C34" s="28">
        <f>C30+C33</f>
        <v>35</v>
      </c>
      <c r="D34" s="29">
        <f>D30+D33</f>
        <v>207427</v>
      </c>
      <c r="E34" s="29">
        <f>E30+E33</f>
        <v>4479</v>
      </c>
      <c r="F34" s="29">
        <f t="shared" si="3"/>
        <v>202948</v>
      </c>
      <c r="G34" s="29">
        <f>G30+G33</f>
        <v>127565</v>
      </c>
      <c r="H34" s="42">
        <f t="shared" si="4"/>
        <v>62.856002522813725</v>
      </c>
      <c r="I34" s="43">
        <f t="shared" si="5"/>
        <v>61.498744136491389</v>
      </c>
    </row>
    <row r="35" spans="1:9" ht="19.05" customHeight="1" thickBot="1" x14ac:dyDescent="0.35">
      <c r="A35" s="13">
        <v>23</v>
      </c>
      <c r="B35" s="31" t="s">
        <v>31</v>
      </c>
      <c r="C35" s="33">
        <v>20</v>
      </c>
      <c r="D35" s="33">
        <v>47257</v>
      </c>
      <c r="E35" s="36">
        <v>0</v>
      </c>
      <c r="F35" s="33">
        <f t="shared" si="3"/>
        <v>47257</v>
      </c>
      <c r="G35" s="33">
        <v>33237</v>
      </c>
      <c r="H35" s="40">
        <f t="shared" si="4"/>
        <v>70.332437522483445</v>
      </c>
      <c r="I35" s="50">
        <f t="shared" si="5"/>
        <v>70.332437522483445</v>
      </c>
    </row>
    <row r="36" spans="1:9" ht="19.05" customHeight="1" thickBot="1" x14ac:dyDescent="0.35">
      <c r="A36" s="14"/>
      <c r="B36" s="12" t="s">
        <v>32</v>
      </c>
      <c r="C36" s="28">
        <f>SUM(C35)</f>
        <v>20</v>
      </c>
      <c r="D36" s="29">
        <f>SUM(D35)</f>
        <v>47257</v>
      </c>
      <c r="E36" s="29">
        <f>SUM(E35)</f>
        <v>0</v>
      </c>
      <c r="F36" s="29">
        <f t="shared" si="3"/>
        <v>47257</v>
      </c>
      <c r="G36" s="29">
        <f>SUM(G35)</f>
        <v>33237</v>
      </c>
      <c r="H36" s="42">
        <f t="shared" si="4"/>
        <v>70.332437522483445</v>
      </c>
      <c r="I36" s="43">
        <f t="shared" si="5"/>
        <v>70.332437522483445</v>
      </c>
    </row>
    <row r="37" spans="1:9" s="16" customFormat="1" ht="19.05" customHeight="1" thickBot="1" x14ac:dyDescent="0.35">
      <c r="A37" s="18"/>
      <c r="B37" s="19" t="s">
        <v>33</v>
      </c>
      <c r="C37" s="28">
        <f>C21+C30+C33+C36</f>
        <v>153</v>
      </c>
      <c r="D37" s="29">
        <f>D21+D30+D33+D36</f>
        <v>900602</v>
      </c>
      <c r="E37" s="29">
        <f>E21+E30+E33+E36</f>
        <v>12274</v>
      </c>
      <c r="F37" s="29">
        <f>F21+F30+F33+F36</f>
        <v>887098</v>
      </c>
      <c r="G37" s="29">
        <f>G21+G30+G33+G36</f>
        <v>339695</v>
      </c>
      <c r="H37" s="42">
        <f t="shared" si="4"/>
        <v>38.292837995351135</v>
      </c>
      <c r="I37" s="43">
        <f t="shared" si="5"/>
        <v>37.718659296781489</v>
      </c>
    </row>
    <row r="38" spans="1:9" ht="19.05" customHeight="1" thickBot="1" x14ac:dyDescent="0.35">
      <c r="A38" s="13">
        <v>24</v>
      </c>
      <c r="B38" s="31" t="s">
        <v>34</v>
      </c>
      <c r="C38" s="33">
        <v>24</v>
      </c>
      <c r="D38" s="33">
        <v>55251</v>
      </c>
      <c r="E38" s="36">
        <v>0</v>
      </c>
      <c r="F38" s="33">
        <f t="shared" si="3"/>
        <v>55251</v>
      </c>
      <c r="G38" s="33">
        <v>31733</v>
      </c>
      <c r="H38" s="40">
        <f t="shared" si="4"/>
        <v>57.434254583627443</v>
      </c>
      <c r="I38" s="50">
        <f t="shared" si="5"/>
        <v>57.434254583627443</v>
      </c>
    </row>
    <row r="39" spans="1:9" ht="19.05" customHeight="1" thickBot="1" x14ac:dyDescent="0.35">
      <c r="A39" s="14"/>
      <c r="B39" s="12" t="s">
        <v>35</v>
      </c>
      <c r="C39" s="28">
        <f>SUM(C38)</f>
        <v>24</v>
      </c>
      <c r="D39" s="29">
        <f>SUM(D38)</f>
        <v>55251</v>
      </c>
      <c r="E39" s="29">
        <f>SUM(E38)</f>
        <v>0</v>
      </c>
      <c r="F39" s="29">
        <f t="shared" si="3"/>
        <v>55251</v>
      </c>
      <c r="G39" s="29">
        <f>SUM(G38)</f>
        <v>31733</v>
      </c>
      <c r="H39" s="42">
        <f t="shared" si="4"/>
        <v>57.434254583627443</v>
      </c>
      <c r="I39" s="43">
        <f t="shared" si="5"/>
        <v>57.434254583627443</v>
      </c>
    </row>
    <row r="40" spans="1:9" ht="19.05" customHeight="1" x14ac:dyDescent="0.3">
      <c r="A40" s="1">
        <v>25</v>
      </c>
      <c r="B40" s="31" t="s">
        <v>44</v>
      </c>
      <c r="C40" s="33">
        <v>3</v>
      </c>
      <c r="D40" s="33">
        <v>0</v>
      </c>
      <c r="E40" s="36">
        <v>0</v>
      </c>
      <c r="F40" s="33">
        <f t="shared" si="3"/>
        <v>0</v>
      </c>
      <c r="G40" s="33">
        <v>9779</v>
      </c>
      <c r="H40" s="40"/>
      <c r="I40" s="50"/>
    </row>
    <row r="41" spans="1:9" ht="19.05" customHeight="1" thickBot="1" x14ac:dyDescent="0.35">
      <c r="A41" s="10">
        <v>26</v>
      </c>
      <c r="B41" s="31" t="s">
        <v>46</v>
      </c>
      <c r="C41" s="33">
        <v>0</v>
      </c>
      <c r="D41" s="33">
        <v>0</v>
      </c>
      <c r="E41" s="36">
        <v>0</v>
      </c>
      <c r="F41" s="33">
        <f t="shared" si="3"/>
        <v>0</v>
      </c>
      <c r="G41" s="33">
        <v>0</v>
      </c>
      <c r="H41" s="40"/>
      <c r="I41" s="50"/>
    </row>
    <row r="42" spans="1:9" ht="19.05" customHeight="1" thickBot="1" x14ac:dyDescent="0.35">
      <c r="A42" s="14"/>
      <c r="B42" s="12" t="s">
        <v>36</v>
      </c>
      <c r="C42" s="28">
        <f>SUM(C40:C41)</f>
        <v>3</v>
      </c>
      <c r="D42" s="29">
        <f>SUM(D40:D41)</f>
        <v>0</v>
      </c>
      <c r="E42" s="29">
        <f>SUM(E40:E41)</f>
        <v>0</v>
      </c>
      <c r="F42" s="29">
        <f t="shared" si="3"/>
        <v>0</v>
      </c>
      <c r="G42" s="29">
        <f>SUM(G40:G41)</f>
        <v>9779</v>
      </c>
      <c r="H42" s="44"/>
      <c r="I42" s="45"/>
    </row>
    <row r="43" spans="1:9" ht="61.5" customHeight="1" thickBot="1" x14ac:dyDescent="0.35">
      <c r="A43" s="14"/>
      <c r="B43" s="15" t="s">
        <v>2</v>
      </c>
      <c r="C43" s="37"/>
      <c r="D43" s="37"/>
      <c r="E43" s="38"/>
      <c r="F43" s="37">
        <f t="shared" si="3"/>
        <v>0</v>
      </c>
      <c r="G43" s="37"/>
      <c r="H43" s="46"/>
      <c r="I43" s="47"/>
    </row>
    <row r="44" spans="1:9" ht="19.05" customHeight="1" thickBot="1" x14ac:dyDescent="0.35">
      <c r="A44" s="3"/>
      <c r="B44" s="9" t="s">
        <v>3</v>
      </c>
      <c r="C44" s="28">
        <f>C37+C39+C42</f>
        <v>180</v>
      </c>
      <c r="D44" s="29">
        <f t="shared" ref="D44:F44" si="6">D37+D39+D42</f>
        <v>955853</v>
      </c>
      <c r="E44" s="29">
        <f t="shared" si="6"/>
        <v>12274</v>
      </c>
      <c r="F44" s="29">
        <f t="shared" si="6"/>
        <v>942349</v>
      </c>
      <c r="G44" s="29">
        <f>G37+G39+G42</f>
        <v>381207</v>
      </c>
      <c r="H44" s="42">
        <f t="shared" si="4"/>
        <v>40.452847087437881</v>
      </c>
      <c r="I44" s="43">
        <f t="shared" si="5"/>
        <v>39.881341587043195</v>
      </c>
    </row>
    <row r="46" spans="1:9" x14ac:dyDescent="0.3">
      <c r="H46" s="52" t="s">
        <v>4</v>
      </c>
      <c r="I46" s="52"/>
    </row>
  </sheetData>
  <mergeCells count="14">
    <mergeCell ref="H46:I46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</mergeCells>
  <pageMargins left="0.45" right="0.32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2020-12-08T06:11:54Z</dcterms:modified>
</cp:coreProperties>
</file>