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11" yWindow="-111" windowWidth="23262" windowHeight="12572"/>
  </bookViews>
  <sheets>
    <sheet name="Sheet1" sheetId="2" r:id="rId1"/>
  </sheets>
  <calcPr calcId="162913"/>
</workbook>
</file>

<file path=xl/calcChain.xml><?xml version="1.0" encoding="utf-8"?>
<calcChain xmlns="http://schemas.openxmlformats.org/spreadsheetml/2006/main">
  <c r="J33" i="2" l="1"/>
  <c r="J34" i="2"/>
  <c r="I33" i="2"/>
  <c r="I34" i="2"/>
  <c r="I43" i="2" l="1"/>
  <c r="J40" i="2"/>
  <c r="J41" i="2" s="1"/>
  <c r="I40" i="2"/>
  <c r="I41" i="2" s="1"/>
  <c r="E41" i="2"/>
  <c r="F41" i="2"/>
  <c r="G41" i="2"/>
  <c r="H41" i="2"/>
  <c r="D41" i="2"/>
  <c r="J37" i="2" l="1"/>
  <c r="I37" i="2"/>
  <c r="I44" i="2" l="1"/>
  <c r="E44" i="2"/>
  <c r="F44" i="2"/>
  <c r="G44" i="2"/>
  <c r="H44" i="2"/>
  <c r="D44" i="2"/>
  <c r="J43" i="2"/>
  <c r="J44" i="2" s="1"/>
  <c r="E46" i="2"/>
  <c r="F46" i="2"/>
  <c r="G46" i="2"/>
  <c r="H46" i="2"/>
  <c r="D46" i="2"/>
  <c r="E38" i="2"/>
  <c r="F38" i="2"/>
  <c r="G38" i="2"/>
  <c r="H38" i="2"/>
  <c r="J38" i="2" s="1"/>
  <c r="D38" i="2"/>
  <c r="E36" i="2"/>
  <c r="F36" i="2"/>
  <c r="H36" i="2"/>
  <c r="D36" i="2"/>
  <c r="E21" i="2"/>
  <c r="F21" i="2"/>
  <c r="H21" i="2"/>
  <c r="E39" i="2" l="1"/>
  <c r="E42" i="2" s="1"/>
  <c r="E48" i="2" s="1"/>
  <c r="I38" i="2"/>
  <c r="F39" i="2"/>
  <c r="F42" i="2" s="1"/>
  <c r="F48" i="2" s="1"/>
  <c r="H39" i="2"/>
  <c r="D39" i="2"/>
  <c r="J36" i="2"/>
  <c r="D42" i="2" l="1"/>
  <c r="D48" i="2" s="1"/>
  <c r="H42" i="2"/>
  <c r="H48" i="2" s="1"/>
  <c r="J48" i="2" s="1"/>
  <c r="J39" i="2"/>
  <c r="J42" i="2" l="1"/>
  <c r="J9" i="2"/>
  <c r="I9" i="2"/>
  <c r="J25" i="2" l="1"/>
  <c r="I25" i="2" l="1"/>
  <c r="G36" i="2"/>
  <c r="I36" i="2" l="1"/>
  <c r="G39" i="2"/>
  <c r="I39" i="2" s="1"/>
  <c r="J10" i="2"/>
  <c r="I10" i="2" l="1"/>
  <c r="G21" i="2"/>
  <c r="G42" i="2" s="1"/>
  <c r="I30" i="2"/>
  <c r="J30" i="2"/>
  <c r="I31" i="2"/>
  <c r="J31" i="2"/>
  <c r="I32" i="2"/>
  <c r="J32" i="2"/>
  <c r="I35" i="2"/>
  <c r="J35" i="2"/>
  <c r="J29" i="2"/>
  <c r="I26" i="2"/>
  <c r="J26" i="2"/>
  <c r="I27" i="2"/>
  <c r="J27" i="2"/>
  <c r="I28" i="2"/>
  <c r="J28" i="2"/>
  <c r="I12" i="2"/>
  <c r="J12" i="2"/>
  <c r="I13" i="2"/>
  <c r="J13" i="2"/>
  <c r="I14" i="2"/>
  <c r="J14" i="2"/>
  <c r="I15" i="2"/>
  <c r="J15" i="2"/>
  <c r="I16" i="2"/>
  <c r="J16" i="2"/>
  <c r="I17" i="2"/>
  <c r="J17" i="2"/>
  <c r="I18" i="2"/>
  <c r="J18" i="2"/>
  <c r="I19" i="2"/>
  <c r="J19" i="2"/>
  <c r="I20" i="2"/>
  <c r="J20" i="2"/>
  <c r="J21" i="2"/>
  <c r="I22" i="2"/>
  <c r="J22" i="2"/>
  <c r="I23" i="2"/>
  <c r="J23" i="2"/>
  <c r="J24" i="2"/>
  <c r="I24" i="2"/>
  <c r="I21" i="2" l="1"/>
  <c r="G48" i="2"/>
  <c r="I48" i="2" s="1"/>
  <c r="I42" i="2"/>
  <c r="J11" i="2"/>
  <c r="I11" i="2"/>
  <c r="I29" i="2" l="1"/>
</calcChain>
</file>

<file path=xl/sharedStrings.xml><?xml version="1.0" encoding="utf-8"?>
<sst xmlns="http://schemas.openxmlformats.org/spreadsheetml/2006/main" count="54" uniqueCount="54">
  <si>
    <t>Amt.in lacs</t>
  </si>
  <si>
    <t>BANK</t>
  </si>
  <si>
    <t>Advances made in the Distt by banks located outside the Distt</t>
  </si>
  <si>
    <t>G.TOTAL</t>
  </si>
  <si>
    <t>SLBC PUNJAB</t>
  </si>
  <si>
    <t>S. No .</t>
  </si>
  <si>
    <t>Bank of Baroda</t>
  </si>
  <si>
    <t>Bank of India</t>
  </si>
  <si>
    <t>Bank of Maharashtra</t>
  </si>
  <si>
    <t>Canara Bank</t>
  </si>
  <si>
    <t>Central Bank of India</t>
  </si>
  <si>
    <t>Indian Bank</t>
  </si>
  <si>
    <t>Indian Overseas Bank</t>
  </si>
  <si>
    <t>Punjab &amp; Sind Bank</t>
  </si>
  <si>
    <t>Punjab National Bank</t>
  </si>
  <si>
    <t>State Bank of India</t>
  </si>
  <si>
    <t>UCO Bank</t>
  </si>
  <si>
    <t>Union Bank of India</t>
  </si>
  <si>
    <t>Total Pub.Sec.Banks</t>
  </si>
  <si>
    <t>Axis Bank</t>
  </si>
  <si>
    <t>DCB</t>
  </si>
  <si>
    <t>Federal Bank</t>
  </si>
  <si>
    <t>HDFC Bank</t>
  </si>
  <si>
    <t>IDBI Bank</t>
  </si>
  <si>
    <t>ICICI Bank</t>
  </si>
  <si>
    <t>Indusind Bank</t>
  </si>
  <si>
    <t>J&amp;K Bank</t>
  </si>
  <si>
    <t>Karnataka Bank</t>
  </si>
  <si>
    <t>Karur Vysya Bank</t>
  </si>
  <si>
    <t>Kotak Mahindra Bank</t>
  </si>
  <si>
    <t>Yes Bank</t>
  </si>
  <si>
    <t>Total Pvt. Sector Banks</t>
  </si>
  <si>
    <t>Total Small Finance Banks</t>
  </si>
  <si>
    <t>Total Pvt. &amp; Small Finance Banks</t>
  </si>
  <si>
    <t>Punjab Gramin Bank</t>
  </si>
  <si>
    <t>Total RRBs</t>
  </si>
  <si>
    <t>Total Schedule Commercial Banks</t>
  </si>
  <si>
    <t>Pb. State Coop. bank</t>
  </si>
  <si>
    <t>Total Coop. Banks</t>
  </si>
  <si>
    <t>Total Others</t>
  </si>
  <si>
    <t xml:space="preserve">No. of Branches </t>
  </si>
  <si>
    <t xml:space="preserve">Total Deposit        </t>
  </si>
  <si>
    <t xml:space="preserve">NRE Deposit         </t>
  </si>
  <si>
    <t xml:space="preserve">Net Deposit </t>
  </si>
  <si>
    <t xml:space="preserve">Advances </t>
  </si>
  <si>
    <t>CD Ratio to Net Deposit (5/4)</t>
  </si>
  <si>
    <t>CD Ratio to Total Deposit (5/2)</t>
  </si>
  <si>
    <t>PFC/PADB</t>
  </si>
  <si>
    <t>Capital Small Finance Bank</t>
  </si>
  <si>
    <t>DISTRICT NAME : JALANDHAR</t>
  </si>
  <si>
    <t>RBL Bank Ltd</t>
  </si>
  <si>
    <t>South Indian Bank</t>
  </si>
  <si>
    <t>CD RATIO OF BANKS AS ON 31.03.2021 (Net of NRE Deposit)</t>
  </si>
  <si>
    <t>Annexure - 14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</si>
</sst>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color theme="1"/>
      <name val="Tahoma"/>
      <family val="2"/>
    </font>
    <font>
      <sz val="11"/>
      <color theme="1"/>
      <name val="Tahoma"/>
      <family val="2"/>
    </font>
    <font>
      <b/>
      <sz val="14"/>
      <name val="Tahoma"/>
      <family val="2"/>
    </font>
    <font>
      <sz val="14"/>
      <color theme="1"/>
      <name val="Calibri"/>
      <family val="2"/>
      <scheme val="minor"/>
    </font>
    <font>
      <b/>
      <sz val="14"/>
      <color theme="1"/>
      <name val="Tahoma"/>
      <family val="2"/>
    </font>
    <font>
      <sz val="14"/>
      <name val="Tahoma"/>
      <family val="2"/>
    </font>
    <font>
      <sz val="14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67">
    <xf numFmtId="0" fontId="0" fillId="0" borderId="0" xfId="0"/>
    <xf numFmtId="0" fontId="2" fillId="0" borderId="0" xfId="0" applyFont="1"/>
    <xf numFmtId="0" fontId="3" fillId="0" borderId="0" xfId="0" applyFont="1"/>
    <xf numFmtId="0" fontId="2" fillId="2" borderId="0" xfId="0" applyFont="1" applyFill="1"/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0" xfId="0" applyFont="1"/>
    <xf numFmtId="0" fontId="4" fillId="0" borderId="10" xfId="0" applyFont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/>
    </xf>
    <xf numFmtId="1" fontId="7" fillId="0" borderId="1" xfId="0" applyNumberFormat="1" applyFont="1" applyBorder="1" applyAlignment="1">
      <alignment horizontal="left" vertical="top"/>
    </xf>
    <xf numFmtId="1" fontId="8" fillId="2" borderId="1" xfId="0" applyNumberFormat="1" applyFont="1" applyFill="1" applyBorder="1" applyAlignment="1" applyProtection="1">
      <alignment vertical="center"/>
      <protection locked="0"/>
    </xf>
    <xf numFmtId="2" fontId="8" fillId="2" borderId="1" xfId="0" applyNumberFormat="1" applyFont="1" applyFill="1" applyBorder="1" applyAlignment="1" applyProtection="1">
      <alignment vertical="center"/>
      <protection locked="0"/>
    </xf>
    <xf numFmtId="2" fontId="8" fillId="2" borderId="18" xfId="0" applyNumberFormat="1" applyFont="1" applyFill="1" applyBorder="1" applyAlignment="1" applyProtection="1">
      <alignment vertical="center"/>
      <protection locked="0"/>
    </xf>
    <xf numFmtId="1" fontId="8" fillId="0" borderId="1" xfId="0" applyNumberFormat="1" applyFont="1" applyBorder="1" applyAlignment="1" applyProtection="1">
      <alignment vertical="center"/>
      <protection locked="0"/>
    </xf>
    <xf numFmtId="0" fontId="4" fillId="2" borderId="17" xfId="0" applyFont="1" applyFill="1" applyBorder="1" applyAlignment="1">
      <alignment horizontal="center"/>
    </xf>
    <xf numFmtId="1" fontId="7" fillId="2" borderId="1" xfId="0" applyNumberFormat="1" applyFont="1" applyFill="1" applyBorder="1" applyAlignment="1">
      <alignment horizontal="left" vertical="top"/>
    </xf>
    <xf numFmtId="0" fontId="4" fillId="0" borderId="24" xfId="0" applyFont="1" applyBorder="1" applyAlignment="1">
      <alignment horizontal="center"/>
    </xf>
    <xf numFmtId="1" fontId="7" fillId="0" borderId="14" xfId="0" applyNumberFormat="1" applyFont="1" applyBorder="1" applyAlignment="1">
      <alignment horizontal="left" vertical="top"/>
    </xf>
    <xf numFmtId="1" fontId="8" fillId="2" borderId="14" xfId="0" applyNumberFormat="1" applyFont="1" applyFill="1" applyBorder="1" applyAlignment="1" applyProtection="1">
      <alignment vertical="center"/>
      <protection locked="0"/>
    </xf>
    <xf numFmtId="2" fontId="8" fillId="2" borderId="14" xfId="0" applyNumberFormat="1" applyFont="1" applyFill="1" applyBorder="1" applyAlignment="1" applyProtection="1">
      <alignment vertical="center"/>
      <protection locked="0"/>
    </xf>
    <xf numFmtId="2" fontId="8" fillId="2" borderId="19" xfId="0" applyNumberFormat="1" applyFont="1" applyFill="1" applyBorder="1" applyAlignment="1" applyProtection="1">
      <alignment vertical="center"/>
      <protection locked="0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left" vertical="top"/>
    </xf>
    <xf numFmtId="0" fontId="4" fillId="0" borderId="10" xfId="0" applyFont="1" applyBorder="1" applyAlignment="1"/>
    <xf numFmtId="1" fontId="4" fillId="0" borderId="10" xfId="0" applyNumberFormat="1" applyFont="1" applyBorder="1" applyAlignment="1"/>
    <xf numFmtId="164" fontId="4" fillId="0" borderId="10" xfId="0" applyNumberFormat="1" applyFont="1" applyBorder="1" applyAlignment="1"/>
    <xf numFmtId="164" fontId="4" fillId="0" borderId="11" xfId="0" applyNumberFormat="1" applyFont="1" applyBorder="1" applyAlignment="1"/>
    <xf numFmtId="0" fontId="4" fillId="0" borderId="12" xfId="0" applyFont="1" applyBorder="1" applyAlignment="1">
      <alignment horizontal="center"/>
    </xf>
    <xf numFmtId="1" fontId="7" fillId="0" borderId="2" xfId="0" applyNumberFormat="1" applyFont="1" applyBorder="1" applyAlignment="1">
      <alignment horizontal="left" vertical="top"/>
    </xf>
    <xf numFmtId="2" fontId="8" fillId="2" borderId="2" xfId="0" applyNumberFormat="1" applyFont="1" applyFill="1" applyBorder="1" applyAlignment="1" applyProtection="1">
      <alignment vertical="center"/>
      <protection locked="0"/>
    </xf>
    <xf numFmtId="2" fontId="8" fillId="2" borderId="13" xfId="0" applyNumberFormat="1" applyFont="1" applyFill="1" applyBorder="1" applyAlignment="1" applyProtection="1">
      <alignment vertical="center"/>
      <protection locked="0"/>
    </xf>
    <xf numFmtId="1" fontId="7" fillId="0" borderId="1" xfId="0" applyNumberFormat="1" applyFont="1" applyBorder="1" applyAlignment="1">
      <alignment horizontal="left" vertical="top" wrapText="1"/>
    </xf>
    <xf numFmtId="1" fontId="7" fillId="0" borderId="22" xfId="0" applyNumberFormat="1" applyFont="1" applyBorder="1" applyAlignment="1">
      <alignment horizontal="left" vertical="top"/>
    </xf>
    <xf numFmtId="0" fontId="7" fillId="0" borderId="14" xfId="0" applyFont="1" applyBorder="1" applyAlignment="1">
      <alignment horizontal="left" vertical="top"/>
    </xf>
    <xf numFmtId="0" fontId="4" fillId="0" borderId="23" xfId="0" applyFont="1" applyBorder="1" applyAlignment="1">
      <alignment horizontal="center"/>
    </xf>
    <xf numFmtId="0" fontId="4" fillId="0" borderId="25" xfId="0" applyFont="1" applyBorder="1" applyAlignment="1">
      <alignment horizontal="left" vertical="top"/>
    </xf>
    <xf numFmtId="164" fontId="4" fillId="0" borderId="19" xfId="0" applyNumberFormat="1" applyFont="1" applyBorder="1" applyAlignment="1"/>
    <xf numFmtId="0" fontId="4" fillId="0" borderId="26" xfId="0" applyFont="1" applyBorder="1" applyAlignment="1">
      <alignment horizontal="center"/>
    </xf>
    <xf numFmtId="0" fontId="7" fillId="0" borderId="15" xfId="0" applyFont="1" applyBorder="1" applyAlignment="1">
      <alignment horizontal="left" vertical="top"/>
    </xf>
    <xf numFmtId="2" fontId="4" fillId="0" borderId="11" xfId="0" applyNumberFormat="1" applyFont="1" applyBorder="1" applyAlignment="1"/>
    <xf numFmtId="0" fontId="7" fillId="0" borderId="2" xfId="0" applyFont="1" applyBorder="1" applyAlignment="1">
      <alignment horizontal="left" vertical="top"/>
    </xf>
    <xf numFmtId="0" fontId="4" fillId="0" borderId="25" xfId="0" applyFont="1" applyBorder="1" applyAlignment="1">
      <alignment horizontal="left" vertical="top" wrapText="1"/>
    </xf>
    <xf numFmtId="1" fontId="4" fillId="2" borderId="10" xfId="0" applyNumberFormat="1" applyFont="1" applyFill="1" applyBorder="1" applyAlignment="1"/>
    <xf numFmtId="0" fontId="4" fillId="0" borderId="2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6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4" fillId="0" borderId="5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4" fillId="0" borderId="16" xfId="0" applyFont="1" applyFill="1" applyBorder="1" applyAlignment="1">
      <alignment horizontal="center" wrapText="1"/>
    </xf>
    <xf numFmtId="0" fontId="4" fillId="0" borderId="21" xfId="0" applyFont="1" applyFill="1" applyBorder="1" applyAlignment="1">
      <alignment horizont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</cellXfs>
  <cellStyles count="2">
    <cellStyle name="Excel Built-in Normal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49"/>
  <sheetViews>
    <sheetView tabSelected="1" view="pageBreakPreview" zoomScale="60" zoomScaleNormal="100" workbookViewId="0">
      <selection activeCell="I2" sqref="I2:J2"/>
    </sheetView>
  </sheetViews>
  <sheetFormatPr defaultRowHeight="14.4" x14ac:dyDescent="0.3"/>
  <cols>
    <col min="2" max="2" width="7.69921875" customWidth="1"/>
    <col min="3" max="3" width="35.69921875" customWidth="1"/>
    <col min="4" max="4" width="13" customWidth="1"/>
    <col min="5" max="5" width="15" customWidth="1"/>
    <col min="6" max="6" width="15.09765625" customWidth="1"/>
    <col min="7" max="7" width="13.69921875" customWidth="1"/>
    <col min="8" max="8" width="13.296875" customWidth="1"/>
    <col min="9" max="9" width="14.19921875" customWidth="1"/>
    <col min="10" max="10" width="15.09765625" customWidth="1"/>
  </cols>
  <sheetData>
    <row r="1" spans="2:10" ht="18.3" x14ac:dyDescent="0.4">
      <c r="B1" s="6"/>
      <c r="C1" s="6"/>
      <c r="D1" s="6"/>
      <c r="E1" s="6"/>
      <c r="F1" s="6"/>
      <c r="G1" s="6"/>
      <c r="H1" s="6"/>
      <c r="I1" s="6"/>
      <c r="J1" s="6"/>
    </row>
    <row r="2" spans="2:10" ht="18.850000000000001" thickBot="1" x14ac:dyDescent="0.45">
      <c r="B2" s="6"/>
      <c r="C2" s="6"/>
      <c r="D2" s="6"/>
      <c r="E2" s="6"/>
      <c r="F2" s="6"/>
      <c r="G2" s="6"/>
      <c r="H2" s="6"/>
      <c r="I2" s="47" t="s">
        <v>53</v>
      </c>
      <c r="J2" s="47"/>
    </row>
    <row r="3" spans="2:10" ht="19.95" customHeight="1" thickBot="1" x14ac:dyDescent="0.35">
      <c r="B3" s="48" t="s">
        <v>49</v>
      </c>
      <c r="C3" s="49"/>
      <c r="D3" s="49"/>
      <c r="E3" s="49"/>
      <c r="F3" s="49"/>
      <c r="G3" s="49"/>
      <c r="H3" s="49"/>
      <c r="I3" s="49"/>
      <c r="J3" s="50"/>
    </row>
    <row r="4" spans="2:10" ht="15.65" customHeight="1" thickBot="1" x14ac:dyDescent="0.35">
      <c r="B4" s="54" t="s">
        <v>52</v>
      </c>
      <c r="C4" s="55"/>
      <c r="D4" s="55"/>
      <c r="E4" s="55"/>
      <c r="F4" s="55"/>
      <c r="G4" s="55"/>
      <c r="H4" s="55"/>
      <c r="I4" s="55"/>
      <c r="J4" s="56"/>
    </row>
    <row r="5" spans="2:10" ht="13.75" customHeight="1" thickBot="1" x14ac:dyDescent="0.35">
      <c r="B5" s="51" t="s">
        <v>0</v>
      </c>
      <c r="C5" s="52"/>
      <c r="D5" s="52"/>
      <c r="E5" s="52"/>
      <c r="F5" s="52"/>
      <c r="G5" s="52"/>
      <c r="H5" s="52"/>
      <c r="I5" s="52"/>
      <c r="J5" s="53"/>
    </row>
    <row r="6" spans="2:10" s="1" customFormat="1" ht="39.049999999999997" customHeight="1" x14ac:dyDescent="0.3">
      <c r="B6" s="57" t="s">
        <v>5</v>
      </c>
      <c r="C6" s="57" t="s">
        <v>1</v>
      </c>
      <c r="D6" s="59" t="s">
        <v>40</v>
      </c>
      <c r="E6" s="59" t="s">
        <v>41</v>
      </c>
      <c r="F6" s="65" t="s">
        <v>42</v>
      </c>
      <c r="G6" s="59" t="s">
        <v>43</v>
      </c>
      <c r="H6" s="59" t="s">
        <v>44</v>
      </c>
      <c r="I6" s="61" t="s">
        <v>45</v>
      </c>
      <c r="J6" s="63" t="s">
        <v>46</v>
      </c>
    </row>
    <row r="7" spans="2:10" s="1" customFormat="1" ht="30.05" customHeight="1" thickBot="1" x14ac:dyDescent="0.35">
      <c r="B7" s="58"/>
      <c r="C7" s="58"/>
      <c r="D7" s="60"/>
      <c r="E7" s="60"/>
      <c r="F7" s="66"/>
      <c r="G7" s="60"/>
      <c r="H7" s="60"/>
      <c r="I7" s="62"/>
      <c r="J7" s="64"/>
    </row>
    <row r="8" spans="2:10" s="2" customFormat="1" ht="15.8" customHeight="1" thickBot="1" x14ac:dyDescent="0.3">
      <c r="B8" s="4"/>
      <c r="C8" s="5"/>
      <c r="D8" s="7">
        <v>1</v>
      </c>
      <c r="E8" s="7">
        <v>2</v>
      </c>
      <c r="F8" s="8">
        <v>3</v>
      </c>
      <c r="G8" s="7">
        <v>4</v>
      </c>
      <c r="H8" s="7">
        <v>5</v>
      </c>
      <c r="I8" s="7">
        <v>6</v>
      </c>
      <c r="J8" s="9">
        <v>7</v>
      </c>
    </row>
    <row r="9" spans="2:10" s="1" customFormat="1" ht="19" customHeight="1" x14ac:dyDescent="0.3">
      <c r="B9" s="10">
        <v>1</v>
      </c>
      <c r="C9" s="11" t="s">
        <v>6</v>
      </c>
      <c r="D9" s="12">
        <v>26</v>
      </c>
      <c r="E9" s="12">
        <v>218448</v>
      </c>
      <c r="F9" s="12">
        <v>87379</v>
      </c>
      <c r="G9" s="12">
        <v>131069</v>
      </c>
      <c r="H9" s="12">
        <v>30861</v>
      </c>
      <c r="I9" s="13">
        <f>H9*100/G9</f>
        <v>23.545613379212476</v>
      </c>
      <c r="J9" s="14">
        <f>H9*100/E9</f>
        <v>14.127389584706657</v>
      </c>
    </row>
    <row r="10" spans="2:10" s="1" customFormat="1" ht="19" customHeight="1" x14ac:dyDescent="0.3">
      <c r="B10" s="10">
        <v>2</v>
      </c>
      <c r="C10" s="11" t="s">
        <v>7</v>
      </c>
      <c r="D10" s="12">
        <v>24</v>
      </c>
      <c r="E10" s="12">
        <v>268850</v>
      </c>
      <c r="F10" s="12">
        <v>13443</v>
      </c>
      <c r="G10" s="12">
        <v>255407</v>
      </c>
      <c r="H10" s="12">
        <v>42752</v>
      </c>
      <c r="I10" s="13">
        <f>H10*100/G10</f>
        <v>16.738773800248232</v>
      </c>
      <c r="J10" s="14">
        <f>H10*100/E10</f>
        <v>15.901803979914451</v>
      </c>
    </row>
    <row r="11" spans="2:10" s="1" customFormat="1" ht="19" customHeight="1" x14ac:dyDescent="0.3">
      <c r="B11" s="10">
        <v>3</v>
      </c>
      <c r="C11" s="11" t="s">
        <v>8</v>
      </c>
      <c r="D11" s="12">
        <v>2</v>
      </c>
      <c r="E11" s="12">
        <v>9832</v>
      </c>
      <c r="F11" s="12">
        <v>200</v>
      </c>
      <c r="G11" s="12">
        <v>9632</v>
      </c>
      <c r="H11" s="12">
        <v>2363</v>
      </c>
      <c r="I11" s="13">
        <f>H11*100/G11</f>
        <v>24.532807308970099</v>
      </c>
      <c r="J11" s="14">
        <f>H11*100/E11</f>
        <v>24.033767290480064</v>
      </c>
    </row>
    <row r="12" spans="2:10" s="1" customFormat="1" ht="19" customHeight="1" x14ac:dyDescent="0.3">
      <c r="B12" s="10">
        <v>4</v>
      </c>
      <c r="C12" s="11" t="s">
        <v>9</v>
      </c>
      <c r="D12" s="12">
        <v>67</v>
      </c>
      <c r="E12" s="12">
        <v>489847.41486999998</v>
      </c>
      <c r="F12" s="12">
        <v>195939</v>
      </c>
      <c r="G12" s="12">
        <v>293908.41486999998</v>
      </c>
      <c r="H12" s="12">
        <v>199691</v>
      </c>
      <c r="I12" s="13">
        <f t="shared" ref="I12:I23" si="0">H12*100/G12</f>
        <v>67.943274127869486</v>
      </c>
      <c r="J12" s="14">
        <f t="shared" ref="J12:J23" si="1">H12*100/E12</f>
        <v>40.765959753609344</v>
      </c>
    </row>
    <row r="13" spans="2:10" s="1" customFormat="1" ht="19" customHeight="1" x14ac:dyDescent="0.3">
      <c r="B13" s="10">
        <v>5</v>
      </c>
      <c r="C13" s="11" t="s">
        <v>10</v>
      </c>
      <c r="D13" s="15">
        <v>19</v>
      </c>
      <c r="E13" s="12">
        <v>91636</v>
      </c>
      <c r="F13" s="12">
        <v>36654</v>
      </c>
      <c r="G13" s="12">
        <v>54982</v>
      </c>
      <c r="H13" s="12">
        <v>32279</v>
      </c>
      <c r="I13" s="13">
        <f t="shared" si="0"/>
        <v>58.708304536029971</v>
      </c>
      <c r="J13" s="14">
        <f t="shared" si="1"/>
        <v>35.225238989043611</v>
      </c>
    </row>
    <row r="14" spans="2:10" s="3" customFormat="1" ht="19" customHeight="1" x14ac:dyDescent="0.3">
      <c r="B14" s="16">
        <v>6</v>
      </c>
      <c r="C14" s="17" t="s">
        <v>11</v>
      </c>
      <c r="D14" s="12">
        <v>25</v>
      </c>
      <c r="E14" s="12">
        <v>114732</v>
      </c>
      <c r="F14" s="12">
        <v>45893</v>
      </c>
      <c r="G14" s="12">
        <v>68839</v>
      </c>
      <c r="H14" s="12">
        <v>59382</v>
      </c>
      <c r="I14" s="13">
        <f t="shared" si="0"/>
        <v>86.262147910341525</v>
      </c>
      <c r="J14" s="14">
        <f t="shared" si="1"/>
        <v>51.757138374647006</v>
      </c>
    </row>
    <row r="15" spans="2:10" s="1" customFormat="1" ht="19" customHeight="1" x14ac:dyDescent="0.3">
      <c r="B15" s="10">
        <v>7</v>
      </c>
      <c r="C15" s="11" t="s">
        <v>12</v>
      </c>
      <c r="D15" s="12">
        <v>13</v>
      </c>
      <c r="E15" s="12">
        <v>109303</v>
      </c>
      <c r="F15" s="12">
        <v>16396</v>
      </c>
      <c r="G15" s="12">
        <v>92907</v>
      </c>
      <c r="H15" s="12">
        <v>14201</v>
      </c>
      <c r="I15" s="13">
        <f t="shared" si="0"/>
        <v>15.285177650769048</v>
      </c>
      <c r="J15" s="14">
        <f t="shared" si="1"/>
        <v>12.99232408991519</v>
      </c>
    </row>
    <row r="16" spans="2:10" s="1" customFormat="1" ht="19" customHeight="1" x14ac:dyDescent="0.3">
      <c r="B16" s="10">
        <v>8</v>
      </c>
      <c r="C16" s="11" t="s">
        <v>13</v>
      </c>
      <c r="D16" s="12">
        <v>50</v>
      </c>
      <c r="E16" s="12">
        <v>400812</v>
      </c>
      <c r="F16" s="12">
        <v>80162</v>
      </c>
      <c r="G16" s="12">
        <v>320650</v>
      </c>
      <c r="H16" s="12">
        <v>90028</v>
      </c>
      <c r="I16" s="13">
        <f t="shared" si="0"/>
        <v>28.076719164197723</v>
      </c>
      <c r="J16" s="14">
        <f t="shared" si="1"/>
        <v>22.46140335119707</v>
      </c>
    </row>
    <row r="17" spans="2:10" s="1" customFormat="1" ht="19" customHeight="1" x14ac:dyDescent="0.3">
      <c r="B17" s="10">
        <v>9</v>
      </c>
      <c r="C17" s="11" t="s">
        <v>14</v>
      </c>
      <c r="D17" s="12">
        <v>125</v>
      </c>
      <c r="E17" s="12">
        <v>1378690</v>
      </c>
      <c r="F17" s="12">
        <v>711476</v>
      </c>
      <c r="G17" s="12">
        <v>667214</v>
      </c>
      <c r="H17" s="12">
        <v>404534</v>
      </c>
      <c r="I17" s="13">
        <f t="shared" si="0"/>
        <v>60.630322505223212</v>
      </c>
      <c r="J17" s="14">
        <f t="shared" si="1"/>
        <v>29.341911524708237</v>
      </c>
    </row>
    <row r="18" spans="2:10" s="1" customFormat="1" ht="19" customHeight="1" x14ac:dyDescent="0.3">
      <c r="B18" s="10">
        <v>10</v>
      </c>
      <c r="C18" s="11" t="s">
        <v>15</v>
      </c>
      <c r="D18" s="12">
        <v>100</v>
      </c>
      <c r="E18" s="12">
        <v>1503274</v>
      </c>
      <c r="F18" s="12">
        <v>32065</v>
      </c>
      <c r="G18" s="12">
        <v>1471209</v>
      </c>
      <c r="H18" s="12">
        <v>116697</v>
      </c>
      <c r="I18" s="13">
        <f t="shared" si="0"/>
        <v>7.9320477240147387</v>
      </c>
      <c r="J18" s="14">
        <f t="shared" si="1"/>
        <v>7.76285627237616</v>
      </c>
    </row>
    <row r="19" spans="2:10" s="1" customFormat="1" ht="19" customHeight="1" x14ac:dyDescent="0.3">
      <c r="B19" s="10">
        <v>11</v>
      </c>
      <c r="C19" s="11" t="s">
        <v>16</v>
      </c>
      <c r="D19" s="12">
        <v>37</v>
      </c>
      <c r="E19" s="12">
        <v>213470</v>
      </c>
      <c r="F19" s="12">
        <v>24953</v>
      </c>
      <c r="G19" s="12">
        <v>188517</v>
      </c>
      <c r="H19" s="12">
        <v>50417</v>
      </c>
      <c r="I19" s="13">
        <f t="shared" si="0"/>
        <v>26.744007171767002</v>
      </c>
      <c r="J19" s="14">
        <f t="shared" si="1"/>
        <v>23.617838572164708</v>
      </c>
    </row>
    <row r="20" spans="2:10" s="1" customFormat="1" ht="19" customHeight="1" thickBot="1" x14ac:dyDescent="0.35">
      <c r="B20" s="18">
        <v>12</v>
      </c>
      <c r="C20" s="19" t="s">
        <v>17</v>
      </c>
      <c r="D20" s="20">
        <v>45</v>
      </c>
      <c r="E20" s="20">
        <v>427302</v>
      </c>
      <c r="F20" s="20">
        <v>40594</v>
      </c>
      <c r="G20" s="20">
        <v>386708</v>
      </c>
      <c r="H20" s="20">
        <v>121796</v>
      </c>
      <c r="I20" s="21">
        <f t="shared" si="0"/>
        <v>31.495598746340907</v>
      </c>
      <c r="J20" s="22">
        <f t="shared" si="1"/>
        <v>28.503494015941886</v>
      </c>
    </row>
    <row r="21" spans="2:10" s="1" customFormat="1" ht="19" customHeight="1" thickBot="1" x14ac:dyDescent="0.35">
      <c r="B21" s="23"/>
      <c r="C21" s="24" t="s">
        <v>18</v>
      </c>
      <c r="D21" s="25">
        <v>523</v>
      </c>
      <c r="E21" s="26">
        <f t="shared" ref="E21:H21" si="2">SUM(E9:E20)</f>
        <v>5226196.4148699995</v>
      </c>
      <c r="F21" s="26">
        <f t="shared" si="2"/>
        <v>1285154</v>
      </c>
      <c r="G21" s="26">
        <f t="shared" si="2"/>
        <v>3941042.41487</v>
      </c>
      <c r="H21" s="26">
        <f t="shared" si="2"/>
        <v>1165001</v>
      </c>
      <c r="I21" s="27">
        <f t="shared" si="0"/>
        <v>29.560732348485242</v>
      </c>
      <c r="J21" s="28">
        <f t="shared" si="1"/>
        <v>22.291565557797338</v>
      </c>
    </row>
    <row r="22" spans="2:10" s="1" customFormat="1" ht="19" customHeight="1" x14ac:dyDescent="0.3">
      <c r="B22" s="29">
        <v>13</v>
      </c>
      <c r="C22" s="30" t="s">
        <v>19</v>
      </c>
      <c r="D22" s="12">
        <v>32</v>
      </c>
      <c r="E22" s="12">
        <v>185180</v>
      </c>
      <c r="F22" s="12">
        <v>14000</v>
      </c>
      <c r="G22" s="12">
        <v>171180</v>
      </c>
      <c r="H22" s="12">
        <v>129679</v>
      </c>
      <c r="I22" s="31">
        <f t="shared" si="0"/>
        <v>75.755929431008298</v>
      </c>
      <c r="J22" s="32">
        <f t="shared" si="1"/>
        <v>70.028620801382445</v>
      </c>
    </row>
    <row r="23" spans="2:10" s="1" customFormat="1" ht="19" customHeight="1" x14ac:dyDescent="0.3">
      <c r="B23" s="29">
        <v>14</v>
      </c>
      <c r="C23" s="11" t="s">
        <v>20</v>
      </c>
      <c r="D23" s="12">
        <v>1</v>
      </c>
      <c r="E23" s="12">
        <v>18078</v>
      </c>
      <c r="F23" s="12">
        <v>3616</v>
      </c>
      <c r="G23" s="12">
        <v>14462</v>
      </c>
      <c r="H23" s="12">
        <v>1531</v>
      </c>
      <c r="I23" s="13">
        <f t="shared" si="0"/>
        <v>10.586364264970268</v>
      </c>
      <c r="J23" s="14">
        <f t="shared" si="1"/>
        <v>8.4688571744662013</v>
      </c>
    </row>
    <row r="24" spans="2:10" s="1" customFormat="1" ht="19" customHeight="1" x14ac:dyDescent="0.3">
      <c r="B24" s="29">
        <v>15</v>
      </c>
      <c r="C24" s="11" t="s">
        <v>21</v>
      </c>
      <c r="D24" s="12">
        <v>2</v>
      </c>
      <c r="E24" s="12">
        <v>10836</v>
      </c>
      <c r="F24" s="12">
        <v>2967</v>
      </c>
      <c r="G24" s="12">
        <v>7869</v>
      </c>
      <c r="H24" s="12">
        <v>2782</v>
      </c>
      <c r="I24" s="13">
        <f>H24*100/G24</f>
        <v>35.353920447324946</v>
      </c>
      <c r="J24" s="14">
        <f>H24*100/E24</f>
        <v>25.673680324843115</v>
      </c>
    </row>
    <row r="25" spans="2:10" s="1" customFormat="1" ht="19" customHeight="1" x14ac:dyDescent="0.3">
      <c r="B25" s="29">
        <v>16</v>
      </c>
      <c r="C25" s="11" t="s">
        <v>22</v>
      </c>
      <c r="D25" s="12">
        <v>49</v>
      </c>
      <c r="E25" s="12">
        <v>489492.24316070002</v>
      </c>
      <c r="F25" s="12">
        <v>88109</v>
      </c>
      <c r="G25" s="12">
        <v>401383.24316070002</v>
      </c>
      <c r="H25" s="12">
        <v>295236.01357207698</v>
      </c>
      <c r="I25" s="13">
        <f>H25*100/G25</f>
        <v>73.554643499124509</v>
      </c>
      <c r="J25" s="14">
        <f>H25*100/E25</f>
        <v>60.314748128736163</v>
      </c>
    </row>
    <row r="26" spans="2:10" s="1" customFormat="1" ht="19" customHeight="1" x14ac:dyDescent="0.3">
      <c r="B26" s="29">
        <v>17</v>
      </c>
      <c r="C26" s="11" t="s">
        <v>23</v>
      </c>
      <c r="D26" s="12">
        <v>7</v>
      </c>
      <c r="E26" s="12">
        <v>56729</v>
      </c>
      <c r="F26" s="12">
        <v>11346</v>
      </c>
      <c r="G26" s="12">
        <v>45383</v>
      </c>
      <c r="H26" s="12">
        <v>69219</v>
      </c>
      <c r="I26" s="13">
        <f t="shared" ref="I26:I28" si="3">H26*100/G26</f>
        <v>152.52186942247096</v>
      </c>
      <c r="J26" s="14">
        <f t="shared" ref="J26:J28" si="4">H26*100/E26</f>
        <v>122.01695781698955</v>
      </c>
    </row>
    <row r="27" spans="2:10" s="1" customFormat="1" ht="19" customHeight="1" x14ac:dyDescent="0.3">
      <c r="B27" s="29">
        <v>18</v>
      </c>
      <c r="C27" s="11" t="s">
        <v>24</v>
      </c>
      <c r="D27" s="12">
        <v>26</v>
      </c>
      <c r="E27" s="12">
        <v>220246</v>
      </c>
      <c r="F27" s="12">
        <v>33037</v>
      </c>
      <c r="G27" s="12">
        <v>187209</v>
      </c>
      <c r="H27" s="12">
        <v>109111</v>
      </c>
      <c r="I27" s="13">
        <f t="shared" si="3"/>
        <v>58.282988531534272</v>
      </c>
      <c r="J27" s="14">
        <f t="shared" si="4"/>
        <v>49.540513789126706</v>
      </c>
    </row>
    <row r="28" spans="2:10" s="1" customFormat="1" ht="19" customHeight="1" x14ac:dyDescent="0.3">
      <c r="B28" s="29">
        <v>19</v>
      </c>
      <c r="C28" s="11" t="s">
        <v>25</v>
      </c>
      <c r="D28" s="12">
        <v>15</v>
      </c>
      <c r="E28" s="12">
        <v>45589.174644257</v>
      </c>
      <c r="F28" s="12">
        <v>2236</v>
      </c>
      <c r="G28" s="12">
        <v>43353.174644257</v>
      </c>
      <c r="H28" s="12">
        <v>21687.791713112802</v>
      </c>
      <c r="I28" s="13">
        <f t="shared" si="3"/>
        <v>50.025844453321454</v>
      </c>
      <c r="J28" s="14">
        <f t="shared" si="4"/>
        <v>47.572240301228781</v>
      </c>
    </row>
    <row r="29" spans="2:10" s="1" customFormat="1" ht="18" customHeight="1" x14ac:dyDescent="0.3">
      <c r="B29" s="29">
        <v>20</v>
      </c>
      <c r="C29" s="33" t="s">
        <v>26</v>
      </c>
      <c r="D29" s="12">
        <v>1</v>
      </c>
      <c r="E29" s="12">
        <v>6269</v>
      </c>
      <c r="F29" s="12">
        <v>502</v>
      </c>
      <c r="G29" s="12">
        <v>5767</v>
      </c>
      <c r="H29" s="12">
        <v>3649</v>
      </c>
      <c r="I29" s="13">
        <f>H29*100/G29</f>
        <v>63.273799202358248</v>
      </c>
      <c r="J29" s="14">
        <f>H29*100/E29</f>
        <v>58.207050566278511</v>
      </c>
    </row>
    <row r="30" spans="2:10" s="1" customFormat="1" ht="19" customHeight="1" x14ac:dyDescent="0.3">
      <c r="B30" s="29">
        <v>21</v>
      </c>
      <c r="C30" s="11" t="s">
        <v>27</v>
      </c>
      <c r="D30" s="12">
        <v>1</v>
      </c>
      <c r="E30" s="12">
        <v>7857.44</v>
      </c>
      <c r="F30" s="12">
        <v>393</v>
      </c>
      <c r="G30" s="12">
        <v>7464.44</v>
      </c>
      <c r="H30" s="12">
        <v>2724</v>
      </c>
      <c r="I30" s="13">
        <f t="shared" ref="I30:I35" si="5">H30*100/G30</f>
        <v>36.49302559870533</v>
      </c>
      <c r="J30" s="14">
        <f t="shared" ref="J30:J35" si="6">H30*100/E30</f>
        <v>34.667779836689817</v>
      </c>
    </row>
    <row r="31" spans="2:10" s="1" customFormat="1" ht="19" customHeight="1" x14ac:dyDescent="0.3">
      <c r="B31" s="29">
        <v>22</v>
      </c>
      <c r="C31" s="11" t="s">
        <v>28</v>
      </c>
      <c r="D31" s="12">
        <v>1</v>
      </c>
      <c r="E31" s="12">
        <v>4147.09</v>
      </c>
      <c r="F31" s="12">
        <v>83</v>
      </c>
      <c r="G31" s="12">
        <v>4064.09</v>
      </c>
      <c r="H31" s="12">
        <v>1997</v>
      </c>
      <c r="I31" s="13">
        <f t="shared" si="5"/>
        <v>49.137691340496886</v>
      </c>
      <c r="J31" s="14">
        <f t="shared" si="6"/>
        <v>48.154247918419905</v>
      </c>
    </row>
    <row r="32" spans="2:10" s="1" customFormat="1" ht="19" customHeight="1" x14ac:dyDescent="0.3">
      <c r="B32" s="29">
        <v>23</v>
      </c>
      <c r="C32" s="11" t="s">
        <v>29</v>
      </c>
      <c r="D32" s="12">
        <v>12</v>
      </c>
      <c r="E32" s="12">
        <v>178520</v>
      </c>
      <c r="F32" s="12">
        <v>35704</v>
      </c>
      <c r="G32" s="12">
        <v>142816</v>
      </c>
      <c r="H32" s="12">
        <v>49880</v>
      </c>
      <c r="I32" s="13">
        <f t="shared" si="5"/>
        <v>34.926058704907014</v>
      </c>
      <c r="J32" s="14">
        <f t="shared" si="6"/>
        <v>27.940846963925612</v>
      </c>
    </row>
    <row r="33" spans="2:10" s="1" customFormat="1" ht="19" customHeight="1" x14ac:dyDescent="0.3">
      <c r="B33" s="29">
        <v>24</v>
      </c>
      <c r="C33" s="19" t="s">
        <v>50</v>
      </c>
      <c r="D33" s="12">
        <v>1</v>
      </c>
      <c r="E33" s="12">
        <v>8584</v>
      </c>
      <c r="F33" s="12">
        <v>3434</v>
      </c>
      <c r="G33" s="12">
        <v>5150</v>
      </c>
      <c r="H33" s="12">
        <v>1877</v>
      </c>
      <c r="I33" s="13">
        <f t="shared" si="5"/>
        <v>36.446601941747574</v>
      </c>
      <c r="J33" s="14">
        <f t="shared" si="6"/>
        <v>21.866262814538675</v>
      </c>
    </row>
    <row r="34" spans="2:10" s="1" customFormat="1" ht="19" customHeight="1" x14ac:dyDescent="0.3">
      <c r="B34" s="29">
        <v>25</v>
      </c>
      <c r="C34" s="19" t="s">
        <v>51</v>
      </c>
      <c r="D34" s="12">
        <v>1</v>
      </c>
      <c r="E34" s="12">
        <v>8781</v>
      </c>
      <c r="F34" s="12">
        <v>529</v>
      </c>
      <c r="G34" s="12">
        <v>8252</v>
      </c>
      <c r="H34" s="12">
        <v>41</v>
      </c>
      <c r="I34" s="13">
        <f t="shared" si="5"/>
        <v>0.49684924866698982</v>
      </c>
      <c r="J34" s="14">
        <f t="shared" si="6"/>
        <v>0.46691720760733402</v>
      </c>
    </row>
    <row r="35" spans="2:10" s="1" customFormat="1" ht="19" customHeight="1" thickBot="1" x14ac:dyDescent="0.35">
      <c r="B35" s="29">
        <v>26</v>
      </c>
      <c r="C35" s="34" t="s">
        <v>30</v>
      </c>
      <c r="D35" s="12">
        <v>13</v>
      </c>
      <c r="E35" s="12">
        <v>73904</v>
      </c>
      <c r="F35" s="12">
        <v>7390</v>
      </c>
      <c r="G35" s="12">
        <v>66514</v>
      </c>
      <c r="H35" s="12">
        <v>26497</v>
      </c>
      <c r="I35" s="13">
        <f t="shared" si="5"/>
        <v>39.836726102775359</v>
      </c>
      <c r="J35" s="14">
        <f t="shared" si="6"/>
        <v>35.853269105867071</v>
      </c>
    </row>
    <row r="36" spans="2:10" s="1" customFormat="1" ht="19" customHeight="1" thickBot="1" x14ac:dyDescent="0.35">
      <c r="B36" s="23"/>
      <c r="C36" s="24" t="s">
        <v>31</v>
      </c>
      <c r="D36" s="26">
        <f>SUM(D22:D35)</f>
        <v>162</v>
      </c>
      <c r="E36" s="26">
        <f>SUM(E22:E35)</f>
        <v>1314212.9478049567</v>
      </c>
      <c r="F36" s="26">
        <f>SUM(F22:F35)</f>
        <v>203346</v>
      </c>
      <c r="G36" s="26">
        <f>SUM(G22:G35)</f>
        <v>1110866.9478049567</v>
      </c>
      <c r="H36" s="26">
        <f>SUM(H22:H35)</f>
        <v>715910.80528518988</v>
      </c>
      <c r="I36" s="27">
        <f>H36*100/G36</f>
        <v>64.446134318768813</v>
      </c>
      <c r="J36" s="28">
        <f>H36*100/E36</f>
        <v>54.474490338946097</v>
      </c>
    </row>
    <row r="37" spans="2:10" s="1" customFormat="1" ht="19" customHeight="1" thickBot="1" x14ac:dyDescent="0.35">
      <c r="B37" s="29">
        <v>27</v>
      </c>
      <c r="C37" s="35" t="s">
        <v>48</v>
      </c>
      <c r="D37" s="12">
        <v>55</v>
      </c>
      <c r="E37" s="12">
        <v>279506.55</v>
      </c>
      <c r="F37" s="12">
        <v>41926</v>
      </c>
      <c r="G37" s="12">
        <v>237580.55</v>
      </c>
      <c r="H37" s="12">
        <v>151510.99</v>
      </c>
      <c r="I37" s="13">
        <f>H37*100/G37</f>
        <v>63.772472115246813</v>
      </c>
      <c r="J37" s="14">
        <f>H37*100/E37</f>
        <v>54.206597305143653</v>
      </c>
    </row>
    <row r="38" spans="2:10" s="1" customFormat="1" ht="19" customHeight="1" thickBot="1" x14ac:dyDescent="0.35">
      <c r="B38" s="36"/>
      <c r="C38" s="37" t="s">
        <v>32</v>
      </c>
      <c r="D38" s="26">
        <f>SUM(D37:D37)</f>
        <v>55</v>
      </c>
      <c r="E38" s="26">
        <f>SUM(E37:E37)</f>
        <v>279506.55</v>
      </c>
      <c r="F38" s="26">
        <f>SUM(F37:F37)</f>
        <v>41926</v>
      </c>
      <c r="G38" s="26">
        <f>SUM(G37:G37)</f>
        <v>237580.55</v>
      </c>
      <c r="H38" s="26">
        <f>SUM(H37:H37)</f>
        <v>151510.99</v>
      </c>
      <c r="I38" s="27">
        <f>H38*100/G38</f>
        <v>63.772472115246813</v>
      </c>
      <c r="J38" s="38">
        <f>H38*100/E38</f>
        <v>54.206597305143653</v>
      </c>
    </row>
    <row r="39" spans="2:10" s="1" customFormat="1" ht="19" customHeight="1" thickBot="1" x14ac:dyDescent="0.35">
      <c r="B39" s="36"/>
      <c r="C39" s="37" t="s">
        <v>33</v>
      </c>
      <c r="D39" s="26">
        <f>SUM(D36+D38)</f>
        <v>217</v>
      </c>
      <c r="E39" s="26">
        <f>SUM(E36+E38)</f>
        <v>1593719.4978049567</v>
      </c>
      <c r="F39" s="26">
        <f>SUM(F36+F38)</f>
        <v>245272</v>
      </c>
      <c r="G39" s="26">
        <f>SUM(G36+G38)</f>
        <v>1348447.4978049567</v>
      </c>
      <c r="H39" s="26">
        <f>SUM(H36+H38)</f>
        <v>867421.79528518987</v>
      </c>
      <c r="I39" s="27">
        <f>H39*100/G39</f>
        <v>64.327442981443852</v>
      </c>
      <c r="J39" s="38">
        <f>H39*100/E39</f>
        <v>54.427507254563757</v>
      </c>
    </row>
    <row r="40" spans="2:10" s="1" customFormat="1" ht="19" customHeight="1" thickBot="1" x14ac:dyDescent="0.35">
      <c r="B40" s="39">
        <v>28</v>
      </c>
      <c r="C40" s="40" t="s">
        <v>34</v>
      </c>
      <c r="D40" s="12">
        <v>23</v>
      </c>
      <c r="E40" s="12">
        <v>31533</v>
      </c>
      <c r="F40" s="12">
        <v>3469</v>
      </c>
      <c r="G40" s="12">
        <v>28064</v>
      </c>
      <c r="H40" s="12">
        <v>24281</v>
      </c>
      <c r="I40" s="13">
        <f>H40*100/G40</f>
        <v>86.52009692132269</v>
      </c>
      <c r="J40" s="14">
        <f>H40*100/E40</f>
        <v>77.001871055719405</v>
      </c>
    </row>
    <row r="41" spans="2:10" s="1" customFormat="1" ht="19" customHeight="1" thickBot="1" x14ac:dyDescent="0.35">
      <c r="B41" s="36"/>
      <c r="C41" s="37" t="s">
        <v>35</v>
      </c>
      <c r="D41" s="26">
        <f>SUM(D40)</f>
        <v>23</v>
      </c>
      <c r="E41" s="26">
        <f t="shared" ref="E41:J41" si="7">SUM(E40)</f>
        <v>31533</v>
      </c>
      <c r="F41" s="26">
        <f t="shared" si="7"/>
        <v>3469</v>
      </c>
      <c r="G41" s="26">
        <f t="shared" si="7"/>
        <v>28064</v>
      </c>
      <c r="H41" s="26">
        <f t="shared" si="7"/>
        <v>24281</v>
      </c>
      <c r="I41" s="27">
        <f t="shared" si="7"/>
        <v>86.52009692132269</v>
      </c>
      <c r="J41" s="27">
        <f t="shared" si="7"/>
        <v>77.001871055719405</v>
      </c>
    </row>
    <row r="42" spans="2:10" s="1" customFormat="1" ht="19" customHeight="1" thickBot="1" x14ac:dyDescent="0.35">
      <c r="B42" s="36"/>
      <c r="C42" s="37" t="s">
        <v>36</v>
      </c>
      <c r="D42" s="26">
        <f>SUM(D21+D39+D41)</f>
        <v>763</v>
      </c>
      <c r="E42" s="26">
        <f>SUM(E21+E39+E41)</f>
        <v>6851448.912674956</v>
      </c>
      <c r="F42" s="26">
        <f>SUM(F21+F39+F41)</f>
        <v>1533895</v>
      </c>
      <c r="G42" s="26">
        <f>SUM(G21+G39+G41)</f>
        <v>5317553.912674957</v>
      </c>
      <c r="H42" s="26">
        <f>SUM(H21+H39+H41)</f>
        <v>2056703.79528519</v>
      </c>
      <c r="I42" s="27">
        <f>H42*100/G42</f>
        <v>38.677629396155574</v>
      </c>
      <c r="J42" s="27">
        <f>H42*100/E42</f>
        <v>30.018523402843382</v>
      </c>
    </row>
    <row r="43" spans="2:10" s="1" customFormat="1" ht="19" customHeight="1" thickBot="1" x14ac:dyDescent="0.35">
      <c r="B43" s="39">
        <v>29</v>
      </c>
      <c r="C43" s="40" t="s">
        <v>37</v>
      </c>
      <c r="D43" s="12">
        <v>71</v>
      </c>
      <c r="E43" s="12">
        <v>181719</v>
      </c>
      <c r="F43" s="12">
        <v>1820</v>
      </c>
      <c r="G43" s="12">
        <v>179899</v>
      </c>
      <c r="H43" s="12">
        <v>56631</v>
      </c>
      <c r="I43" s="13">
        <f>H43*100/G43</f>
        <v>31.479330068538459</v>
      </c>
      <c r="J43" s="14">
        <f>H43*100/E43</f>
        <v>31.164049989269145</v>
      </c>
    </row>
    <row r="44" spans="2:10" s="1" customFormat="1" ht="19" customHeight="1" thickBot="1" x14ac:dyDescent="0.35">
      <c r="B44" s="36"/>
      <c r="C44" s="37" t="s">
        <v>38</v>
      </c>
      <c r="D44" s="26">
        <f>SUM(D43)</f>
        <v>71</v>
      </c>
      <c r="E44" s="26">
        <f t="shared" ref="E44:H44" si="8">SUM(E43)</f>
        <v>181719</v>
      </c>
      <c r="F44" s="26">
        <f t="shared" si="8"/>
        <v>1820</v>
      </c>
      <c r="G44" s="26">
        <f t="shared" si="8"/>
        <v>179899</v>
      </c>
      <c r="H44" s="26">
        <f t="shared" si="8"/>
        <v>56631</v>
      </c>
      <c r="I44" s="25">
        <f t="shared" ref="I44" si="9">SUM(I43)</f>
        <v>31.479330068538459</v>
      </c>
      <c r="J44" s="41">
        <f t="shared" ref="J44" si="10">SUM(J43)</f>
        <v>31.164049989269145</v>
      </c>
    </row>
    <row r="45" spans="2:10" s="1" customFormat="1" ht="19" customHeight="1" thickBot="1" x14ac:dyDescent="0.35">
      <c r="B45" s="29">
        <v>30</v>
      </c>
      <c r="C45" s="42" t="s">
        <v>47</v>
      </c>
      <c r="D45" s="12">
        <v>6</v>
      </c>
      <c r="E45" s="12">
        <v>0</v>
      </c>
      <c r="F45" s="12">
        <v>0</v>
      </c>
      <c r="G45" s="12">
        <v>0</v>
      </c>
      <c r="H45" s="12">
        <v>34</v>
      </c>
      <c r="I45" s="13">
        <v>0</v>
      </c>
      <c r="J45" s="13">
        <v>0</v>
      </c>
    </row>
    <row r="46" spans="2:10" s="1" customFormat="1" ht="19" customHeight="1" thickBot="1" x14ac:dyDescent="0.35">
      <c r="B46" s="36"/>
      <c r="C46" s="37" t="s">
        <v>39</v>
      </c>
      <c r="D46" s="26">
        <f>SUM(D45:D45)</f>
        <v>6</v>
      </c>
      <c r="E46" s="26">
        <f>SUM(E45:E45)</f>
        <v>0</v>
      </c>
      <c r="F46" s="26">
        <f>SUM(F45:F45)</f>
        <v>0</v>
      </c>
      <c r="G46" s="26">
        <f>SUM(G45:G45)</f>
        <v>0</v>
      </c>
      <c r="H46" s="26">
        <f>SUM(H45:H45)</f>
        <v>34</v>
      </c>
      <c r="I46" s="27">
        <v>0</v>
      </c>
      <c r="J46" s="28">
        <v>0</v>
      </c>
    </row>
    <row r="47" spans="2:10" s="1" customFormat="1" ht="41" customHeight="1" thickBot="1" x14ac:dyDescent="0.35">
      <c r="B47" s="36"/>
      <c r="C47" s="43" t="s">
        <v>2</v>
      </c>
      <c r="D47" s="26"/>
      <c r="E47" s="26"/>
      <c r="F47" s="44"/>
      <c r="G47" s="26"/>
      <c r="H47" s="26"/>
      <c r="I47" s="27"/>
      <c r="J47" s="28"/>
    </row>
    <row r="48" spans="2:10" s="1" customFormat="1" ht="19" customHeight="1" thickBot="1" x14ac:dyDescent="0.35">
      <c r="B48" s="45"/>
      <c r="C48" s="24" t="s">
        <v>3</v>
      </c>
      <c r="D48" s="26">
        <f>SUM(D44+D46+D42)</f>
        <v>840</v>
      </c>
      <c r="E48" s="26">
        <f>SUM(E42+E44+E46)</f>
        <v>7033167.912674956</v>
      </c>
      <c r="F48" s="26">
        <f>SUM(F42+F44+F46)</f>
        <v>1535715</v>
      </c>
      <c r="G48" s="26">
        <f>SUM(G42+G44+G46)</f>
        <v>5497452.912674957</v>
      </c>
      <c r="H48" s="26">
        <f>SUM(H42+H44+H46+H47)</f>
        <v>2113368.79528519</v>
      </c>
      <c r="I48" s="27">
        <f>H48*100/G48</f>
        <v>38.442690257748197</v>
      </c>
      <c r="J48" s="28">
        <f>H48*100/E48</f>
        <v>30.048604292193033</v>
      </c>
    </row>
    <row r="49" spans="2:10" ht="18.3" x14ac:dyDescent="0.4">
      <c r="B49" s="6"/>
      <c r="C49" s="6"/>
      <c r="D49" s="6"/>
      <c r="E49" s="6"/>
      <c r="F49" s="6"/>
      <c r="G49" s="6"/>
      <c r="H49" s="6"/>
      <c r="I49" s="46" t="s">
        <v>4</v>
      </c>
      <c r="J49" s="46"/>
    </row>
  </sheetData>
  <mergeCells count="14">
    <mergeCell ref="I49:J49"/>
    <mergeCell ref="I2:J2"/>
    <mergeCell ref="B3:J3"/>
    <mergeCell ref="B5:J5"/>
    <mergeCell ref="B4:J4"/>
    <mergeCell ref="B6:B7"/>
    <mergeCell ref="D6:D7"/>
    <mergeCell ref="I6:I7"/>
    <mergeCell ref="J6:J7"/>
    <mergeCell ref="C6:C7"/>
    <mergeCell ref="E6:E7"/>
    <mergeCell ref="F6:F7"/>
    <mergeCell ref="G6:G7"/>
    <mergeCell ref="H6:H7"/>
  </mergeCells>
  <pageMargins left="0" right="0.25" top="0.75" bottom="0.75" header="0.3" footer="0.3"/>
  <pageSetup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2021-06-11T05:50:22Z</dcterms:modified>
</cp:coreProperties>
</file>