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192"/>
  </bookViews>
  <sheets>
    <sheet name="PS " sheetId="1" r:id="rId1"/>
  </sheets>
  <definedNames>
    <definedName name="_xlnm.Print_Area" localSheetId="0">'PS '!$A$1:$R$50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R46" i="1" l="1"/>
  <c r="Q46" i="1"/>
  <c r="P46" i="1"/>
  <c r="M46" i="1"/>
  <c r="L46" i="1"/>
  <c r="K46" i="1"/>
  <c r="J46" i="1"/>
  <c r="G46" i="1"/>
  <c r="E46" i="1"/>
  <c r="N45" i="1"/>
  <c r="H45" i="1"/>
  <c r="H47" i="1" s="1"/>
  <c r="H49" i="1" s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F42" i="1"/>
  <c r="E42" i="1"/>
  <c r="E43" i="1" s="1"/>
  <c r="D42" i="1"/>
  <c r="D43" i="1" s="1"/>
  <c r="R40" i="1"/>
  <c r="Q40" i="1"/>
  <c r="P40" i="1"/>
  <c r="O40" i="1"/>
  <c r="O46" i="1" s="1"/>
  <c r="N40" i="1"/>
  <c r="N46" i="1" s="1"/>
  <c r="M40" i="1"/>
  <c r="L40" i="1"/>
  <c r="K40" i="1"/>
  <c r="J40" i="1"/>
  <c r="I40" i="1"/>
  <c r="I46" i="1" s="1"/>
  <c r="H40" i="1"/>
  <c r="H46" i="1" s="1"/>
  <c r="G40" i="1"/>
  <c r="E40" i="1"/>
  <c r="C40" i="1"/>
  <c r="C46" i="1" s="1"/>
  <c r="F39" i="1"/>
  <c r="F40" i="1" s="1"/>
  <c r="F46" i="1" s="1"/>
  <c r="E39" i="1"/>
  <c r="C39" i="1"/>
  <c r="R37" i="1"/>
  <c r="Q37" i="1"/>
  <c r="P37" i="1"/>
  <c r="O37" i="1"/>
  <c r="N37" i="1"/>
  <c r="M37" i="1"/>
  <c r="L37" i="1"/>
  <c r="K37" i="1"/>
  <c r="J37" i="1"/>
  <c r="I37" i="1"/>
  <c r="H37" i="1"/>
  <c r="G37" i="1"/>
  <c r="F36" i="1"/>
  <c r="E36" i="1"/>
  <c r="D36" i="1"/>
  <c r="C36" i="1"/>
  <c r="F35" i="1"/>
  <c r="D35" i="1" s="1"/>
  <c r="E35" i="1"/>
  <c r="C35" i="1"/>
  <c r="F34" i="1"/>
  <c r="E34" i="1"/>
  <c r="C34" i="1" s="1"/>
  <c r="D34" i="1"/>
  <c r="F33" i="1"/>
  <c r="E33" i="1"/>
  <c r="D33" i="1"/>
  <c r="C33" i="1"/>
  <c r="E32" i="1"/>
  <c r="C32" i="1" s="1"/>
  <c r="D32" i="1"/>
  <c r="F31" i="1"/>
  <c r="E31" i="1"/>
  <c r="D31" i="1"/>
  <c r="C31" i="1"/>
  <c r="F30" i="1"/>
  <c r="E30" i="1"/>
  <c r="D30" i="1"/>
  <c r="C30" i="1"/>
  <c r="F29" i="1"/>
  <c r="D29" i="1" s="1"/>
  <c r="E29" i="1"/>
  <c r="C29" i="1" s="1"/>
  <c r="F28" i="1"/>
  <c r="E28" i="1"/>
  <c r="D28" i="1"/>
  <c r="C28" i="1"/>
  <c r="F27" i="1"/>
  <c r="E27" i="1"/>
  <c r="D27" i="1"/>
  <c r="C27" i="1"/>
  <c r="F26" i="1"/>
  <c r="D26" i="1" s="1"/>
  <c r="E26" i="1"/>
  <c r="C26" i="1" s="1"/>
  <c r="F25" i="1"/>
  <c r="E25" i="1"/>
  <c r="D25" i="1"/>
  <c r="C25" i="1"/>
  <c r="F24" i="1"/>
  <c r="E24" i="1"/>
  <c r="D24" i="1"/>
  <c r="C24" i="1"/>
  <c r="F23" i="1"/>
  <c r="F37" i="1" s="1"/>
  <c r="E23" i="1"/>
  <c r="E37" i="1" s="1"/>
  <c r="R21" i="1"/>
  <c r="R45" i="1" s="1"/>
  <c r="R47" i="1" s="1"/>
  <c r="R49" i="1" s="1"/>
  <c r="Q21" i="1"/>
  <c r="Q45" i="1" s="1"/>
  <c r="Q47" i="1" s="1"/>
  <c r="Q49" i="1" s="1"/>
  <c r="P21" i="1"/>
  <c r="P45" i="1" s="1"/>
  <c r="P47" i="1" s="1"/>
  <c r="P49" i="1" s="1"/>
  <c r="O21" i="1"/>
  <c r="O45" i="1" s="1"/>
  <c r="O47" i="1" s="1"/>
  <c r="O49" i="1" s="1"/>
  <c r="N21" i="1"/>
  <c r="M21" i="1"/>
  <c r="M45" i="1" s="1"/>
  <c r="M47" i="1" s="1"/>
  <c r="M49" i="1" s="1"/>
  <c r="L21" i="1"/>
  <c r="L45" i="1" s="1"/>
  <c r="L47" i="1" s="1"/>
  <c r="L49" i="1" s="1"/>
  <c r="K21" i="1"/>
  <c r="K45" i="1" s="1"/>
  <c r="K47" i="1" s="1"/>
  <c r="K49" i="1" s="1"/>
  <c r="J21" i="1"/>
  <c r="J45" i="1" s="1"/>
  <c r="J47" i="1" s="1"/>
  <c r="J49" i="1" s="1"/>
  <c r="I21" i="1"/>
  <c r="I45" i="1" s="1"/>
  <c r="I47" i="1" s="1"/>
  <c r="I49" i="1" s="1"/>
  <c r="H21" i="1"/>
  <c r="G21" i="1"/>
  <c r="G45" i="1" s="1"/>
  <c r="G47" i="1" s="1"/>
  <c r="G49" i="1" s="1"/>
  <c r="F20" i="1"/>
  <c r="E20" i="1"/>
  <c r="D20" i="1"/>
  <c r="C20" i="1"/>
  <c r="F19" i="1"/>
  <c r="D19" i="1" s="1"/>
  <c r="E19" i="1"/>
  <c r="C19" i="1" s="1"/>
  <c r="F18" i="1"/>
  <c r="E18" i="1"/>
  <c r="D18" i="1"/>
  <c r="C18" i="1"/>
  <c r="F17" i="1"/>
  <c r="E17" i="1"/>
  <c r="D17" i="1"/>
  <c r="C17" i="1"/>
  <c r="F16" i="1"/>
  <c r="D16" i="1" s="1"/>
  <c r="E16" i="1"/>
  <c r="C16" i="1" s="1"/>
  <c r="F15" i="1"/>
  <c r="E15" i="1"/>
  <c r="D15" i="1"/>
  <c r="C15" i="1"/>
  <c r="F14" i="1"/>
  <c r="E14" i="1"/>
  <c r="D14" i="1"/>
  <c r="C14" i="1"/>
  <c r="F13" i="1"/>
  <c r="E13" i="1"/>
  <c r="C13" i="1" s="1"/>
  <c r="F12" i="1"/>
  <c r="E12" i="1"/>
  <c r="C12" i="1" s="1"/>
  <c r="F11" i="1"/>
  <c r="E11" i="1"/>
  <c r="C11" i="1"/>
  <c r="F10" i="1"/>
  <c r="D10" i="1" s="1"/>
  <c r="E10" i="1"/>
  <c r="C10" i="1" s="1"/>
  <c r="F9" i="1"/>
  <c r="E9" i="1"/>
  <c r="D9" i="1"/>
  <c r="C9" i="1"/>
  <c r="E21" i="1" l="1"/>
  <c r="E45" i="1" s="1"/>
  <c r="E47" i="1" s="1"/>
  <c r="E49" i="1" s="1"/>
  <c r="D21" i="1"/>
  <c r="F21" i="1"/>
  <c r="F45" i="1"/>
  <c r="F47" i="1" s="1"/>
  <c r="F49" i="1" s="1"/>
  <c r="D45" i="1"/>
  <c r="D47" i="1" s="1"/>
  <c r="D49" i="1" s="1"/>
  <c r="C21" i="1"/>
  <c r="N47" i="1"/>
  <c r="N49" i="1" s="1"/>
  <c r="C23" i="1"/>
  <c r="C37" i="1" s="1"/>
  <c r="D39" i="1"/>
  <c r="D40" i="1" s="1"/>
  <c r="D46" i="1" s="1"/>
  <c r="D23" i="1"/>
  <c r="D37" i="1" s="1"/>
  <c r="C42" i="1"/>
  <c r="C43" i="1" s="1"/>
  <c r="C45" i="1" l="1"/>
  <c r="C47" i="1" s="1"/>
  <c r="C49" i="1" s="1"/>
</calcChain>
</file>

<file path=xl/sharedStrings.xml><?xml version="1.0" encoding="utf-8"?>
<sst xmlns="http://schemas.openxmlformats.org/spreadsheetml/2006/main" count="77" uniqueCount="60">
  <si>
    <t>PRIORITY/ NON-PRIORITY SECTOR ADVANCES AS ON 31.12.2020</t>
  </si>
  <si>
    <t>(Amount ` in lacs)</t>
  </si>
  <si>
    <t>SN</t>
  </si>
  <si>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</si>
  <si>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</si>
  <si>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</si>
  <si>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</si>
  <si>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</si>
  <si>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</si>
  <si>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</si>
  <si>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</si>
  <si>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</si>
  <si>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</si>
  <si>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</si>
  <si>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</si>
  <si>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</si>
  <si>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</si>
  <si>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</si>
  <si>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</si>
  <si>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</si>
  <si>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</si>
  <si>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</si>
  <si>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</si>
  <si>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</si>
  <si>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</si>
  <si>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</si>
  <si>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</si>
  <si>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</si>
  <si>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</si>
  <si>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</si>
  <si>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</si>
  <si>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</si>
  <si>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</si>
  <si>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</si>
  <si>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</si>
  <si>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</si>
  <si>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</si>
  <si>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</si>
  <si>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</si>
  <si>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</si>
  <si>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</si>
  <si>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</si>
  <si>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</si>
  <si>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CAPITAL SMALL FIN.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</si>
  <si>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</si>
  <si>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</si>
  <si>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</si>
  <si>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</si>
  <si>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</si>
  <si>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</si>
  <si>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</si>
  <si>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</si>
  <si>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</si>
  <si>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</si>
  <si>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</si>
  <si>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</si>
  <si>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</si>
  <si>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</si>
  <si>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</si>
  <si>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 xml:space="preserve">                                                                                                                                                    Annexure- 14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</si>
</sst>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6">
    <font>
      <sz val="14"/>
      <name val="Times New Roman"/>
    </font>
    <font>
      <b/>
      <sz val="18"/>
      <name val="Tahoma"/>
      <family val="2"/>
    </font>
    <font>
      <sz val="12"/>
      <name val="Times New Roman"/>
      <family val="1"/>
    </font>
    <font>
      <b/>
      <sz val="25"/>
      <name val="Tahoma"/>
      <family val="2"/>
    </font>
    <font>
      <b/>
      <sz val="15"/>
      <name val="Rupee Foradian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b/>
      <sz val="20"/>
      <name val="Tahoma"/>
      <family val="2"/>
    </font>
    <font>
      <sz val="14"/>
      <color rgb="FFFF0000"/>
      <name val="Times New Roman"/>
      <family val="1"/>
    </font>
    <font>
      <sz val="20"/>
      <name val="Times New Roman"/>
      <family val="1"/>
    </font>
    <font>
      <b/>
      <sz val="14"/>
      <color rgb="FFFF0000"/>
      <name val="Times New Roman"/>
      <family val="1"/>
    </font>
    <font>
      <sz val="20"/>
      <name val="Tahoma"/>
      <family val="2"/>
    </font>
    <font>
      <b/>
      <sz val="21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/>
    <xf numFmtId="0" fontId="5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1" fontId="1" fillId="0" borderId="32" xfId="0" applyNumberFormat="1" applyFont="1" applyFill="1" applyBorder="1" applyAlignment="1">
      <alignment vertical="center"/>
    </xf>
    <xf numFmtId="1" fontId="1" fillId="0" borderId="32" xfId="1" applyNumberFormat="1" applyFont="1" applyFill="1" applyBorder="1" applyAlignment="1" applyProtection="1">
      <alignment vertical="center"/>
    </xf>
    <xf numFmtId="1" fontId="1" fillId="0" borderId="33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0" fontId="1" fillId="0" borderId="32" xfId="1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horizontal="right" vertical="center"/>
    </xf>
    <xf numFmtId="164" fontId="1" fillId="0" borderId="32" xfId="0" applyNumberFormat="1" applyFont="1" applyFill="1" applyBorder="1" applyAlignment="1">
      <alignment horizontal="right" vertical="center"/>
    </xf>
    <xf numFmtId="0" fontId="1" fillId="0" borderId="33" xfId="1" applyFont="1" applyFill="1" applyBorder="1" applyAlignment="1" applyProtection="1">
      <alignment vertical="center"/>
    </xf>
    <xf numFmtId="0" fontId="9" fillId="0" borderId="26" xfId="0" applyFont="1" applyFill="1" applyBorder="1" applyAlignment="1">
      <alignment vertical="center"/>
    </xf>
    <xf numFmtId="1" fontId="9" fillId="0" borderId="26" xfId="0" applyNumberFormat="1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vertical="center"/>
    </xf>
    <xf numFmtId="0" fontId="5" fillId="0" borderId="29" xfId="1" applyFont="1" applyFill="1" applyBorder="1" applyAlignment="1" applyProtection="1">
      <alignment vertical="center"/>
    </xf>
    <xf numFmtId="0" fontId="5" fillId="0" borderId="30" xfId="0" applyFont="1" applyFill="1" applyBorder="1" applyAlignment="1">
      <alignment vertical="center"/>
    </xf>
    <xf numFmtId="1" fontId="1" fillId="0" borderId="32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0" fontId="10" fillId="0" borderId="0" xfId="0" applyFont="1" applyFill="1"/>
    <xf numFmtId="0" fontId="9" fillId="0" borderId="15" xfId="0" applyFont="1" applyFill="1" applyBorder="1" applyAlignment="1">
      <alignment horizontal="center" vertical="center"/>
    </xf>
    <xf numFmtId="0" fontId="11" fillId="0" borderId="0" xfId="0" applyFont="1" applyFill="1"/>
    <xf numFmtId="0" fontId="5" fillId="0" borderId="13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vertical="center"/>
    </xf>
    <xf numFmtId="0" fontId="1" fillId="0" borderId="34" xfId="1" applyFont="1" applyFill="1" applyBorder="1" applyAlignment="1" applyProtection="1">
      <alignment vertical="center"/>
    </xf>
    <xf numFmtId="0" fontId="1" fillId="0" borderId="14" xfId="1" applyFont="1" applyFill="1" applyBorder="1" applyAlignment="1" applyProtection="1">
      <alignment vertical="center"/>
    </xf>
    <xf numFmtId="0" fontId="12" fillId="0" borderId="0" xfId="0" applyFont="1" applyFill="1"/>
    <xf numFmtId="0" fontId="6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6" xfId="1" applyFont="1" applyFill="1" applyBorder="1" applyAlignment="1" applyProtection="1">
      <alignment vertical="center"/>
    </xf>
    <xf numFmtId="0" fontId="5" fillId="0" borderId="3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9" fillId="0" borderId="36" xfId="1" applyFont="1" applyFill="1" applyBorder="1" applyAlignment="1" applyProtection="1">
      <alignment vertical="center"/>
    </xf>
    <xf numFmtId="0" fontId="9" fillId="0" borderId="37" xfId="0" applyFont="1" applyFill="1" applyBorder="1" applyAlignment="1">
      <alignment vertical="center"/>
    </xf>
    <xf numFmtId="1" fontId="14" fillId="0" borderId="26" xfId="0" applyNumberFormat="1" applyFont="1" applyFill="1" applyBorder="1" applyAlignment="1">
      <alignment vertical="center"/>
    </xf>
    <xf numFmtId="1" fontId="14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/>
    <xf numFmtId="0" fontId="7" fillId="3" borderId="0" xfId="0" applyFont="1" applyFill="1"/>
    <xf numFmtId="1" fontId="7" fillId="0" borderId="0" xfId="0" applyNumberFormat="1" applyFont="1" applyFill="1"/>
    <xf numFmtId="0" fontId="5" fillId="0" borderId="1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7" fontId="1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10" fontId="5" fillId="0" borderId="29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view="pageBreakPreview" topLeftCell="A34" zoomScale="55" zoomScaleSheetLayoutView="55" workbookViewId="0">
      <selection activeCell="H60" sqref="H60"/>
    </sheetView>
  </sheetViews>
  <sheetFormatPr defaultColWidth="8.90625" defaultRowHeight="18"/>
  <cols>
    <col min="1" max="1" width="4.453125" style="53" customWidth="1"/>
    <col min="2" max="2" width="33" style="14" customWidth="1"/>
    <col min="3" max="3" width="16.90625" style="54" customWidth="1"/>
    <col min="4" max="4" width="19.1796875" style="54" customWidth="1"/>
    <col min="5" max="5" width="16.1796875" style="55" customWidth="1"/>
    <col min="6" max="6" width="20" style="55" customWidth="1"/>
    <col min="7" max="7" width="16.54296875" style="14" customWidth="1"/>
    <col min="8" max="8" width="18.1796875" style="14" customWidth="1"/>
    <col min="9" max="9" width="15.90625" style="14" customWidth="1"/>
    <col min="10" max="10" width="16.54296875" style="14" customWidth="1"/>
    <col min="11" max="12" width="18.1796875" style="55" customWidth="1"/>
    <col min="13" max="13" width="15.7265625" style="14" customWidth="1"/>
    <col min="14" max="14" width="15.6328125" style="14" customWidth="1"/>
    <col min="15" max="15" width="13.36328125" style="14" customWidth="1"/>
    <col min="16" max="16" width="15.36328125" style="14" customWidth="1"/>
    <col min="17" max="17" width="16.1796875" style="14" customWidth="1"/>
    <col min="18" max="18" width="17.36328125" style="14" customWidth="1"/>
    <col min="19" max="16384" width="8.90625" style="14"/>
  </cols>
  <sheetData>
    <row r="1" spans="1:18" s="1" customFormat="1" ht="29.25" customHeight="1" thickBo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8" s="2" customFormat="1" ht="40.200000000000003" customHeight="1" thickBo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spans="1:18" s="2" customFormat="1" ht="24" customHeight="1" thickBot="1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spans="1:18" s="2" customFormat="1" ht="45" customHeight="1" thickBot="1">
      <c r="A4" s="66" t="s">
        <v>2</v>
      </c>
      <c r="B4" s="69" t="s">
        <v>3</v>
      </c>
      <c r="C4" s="72" t="s">
        <v>4</v>
      </c>
      <c r="D4" s="73"/>
      <c r="E4" s="72" t="s">
        <v>5</v>
      </c>
      <c r="F4" s="73"/>
      <c r="G4" s="76" t="s">
        <v>6</v>
      </c>
      <c r="H4" s="77"/>
      <c r="I4" s="77"/>
      <c r="J4" s="77"/>
      <c r="K4" s="77"/>
      <c r="L4" s="77"/>
      <c r="M4" s="77"/>
      <c r="N4" s="77"/>
      <c r="O4" s="77"/>
      <c r="P4" s="78"/>
      <c r="Q4" s="72" t="s">
        <v>7</v>
      </c>
      <c r="R4" s="73"/>
    </row>
    <row r="5" spans="1:18" s="2" customFormat="1" ht="58.65" customHeight="1" thickBot="1">
      <c r="A5" s="67"/>
      <c r="B5" s="70"/>
      <c r="C5" s="74"/>
      <c r="D5" s="75"/>
      <c r="E5" s="74"/>
      <c r="F5" s="75"/>
      <c r="G5" s="81" t="s">
        <v>8</v>
      </c>
      <c r="H5" s="82"/>
      <c r="I5" s="81" t="s">
        <v>9</v>
      </c>
      <c r="J5" s="82"/>
      <c r="K5" s="83" t="s">
        <v>10</v>
      </c>
      <c r="L5" s="84"/>
      <c r="M5" s="81" t="s">
        <v>11</v>
      </c>
      <c r="N5" s="82"/>
      <c r="O5" s="83" t="s">
        <v>12</v>
      </c>
      <c r="P5" s="84"/>
      <c r="Q5" s="79"/>
      <c r="R5" s="80"/>
    </row>
    <row r="6" spans="1:18" s="2" customFormat="1" ht="27" customHeight="1" thickBot="1">
      <c r="A6" s="68"/>
      <c r="B6" s="71"/>
      <c r="C6" s="4" t="s">
        <v>13</v>
      </c>
      <c r="D6" s="5" t="s">
        <v>14</v>
      </c>
      <c r="E6" s="4" t="s">
        <v>13</v>
      </c>
      <c r="F6" s="5" t="s">
        <v>14</v>
      </c>
      <c r="G6" s="3" t="s">
        <v>13</v>
      </c>
      <c r="H6" s="3" t="s">
        <v>14</v>
      </c>
      <c r="I6" s="4" t="s">
        <v>13</v>
      </c>
      <c r="J6" s="5" t="s">
        <v>14</v>
      </c>
      <c r="K6" s="6" t="s">
        <v>13</v>
      </c>
      <c r="L6" s="7" t="s">
        <v>14</v>
      </c>
      <c r="M6" s="4" t="s">
        <v>13</v>
      </c>
      <c r="N6" s="5" t="s">
        <v>14</v>
      </c>
      <c r="O6" s="6" t="s">
        <v>13</v>
      </c>
      <c r="P6" s="8" t="s">
        <v>14</v>
      </c>
      <c r="Q6" s="6" t="s">
        <v>13</v>
      </c>
      <c r="R6" s="8" t="s">
        <v>14</v>
      </c>
    </row>
    <row r="7" spans="1:18" s="10" customFormat="1" ht="24.9" customHeight="1" thickBot="1">
      <c r="A7" s="4"/>
      <c r="B7" s="9"/>
      <c r="C7" s="90">
        <v>1</v>
      </c>
      <c r="D7" s="91"/>
      <c r="E7" s="83">
        <v>2</v>
      </c>
      <c r="F7" s="84"/>
      <c r="G7" s="92">
        <v>3</v>
      </c>
      <c r="H7" s="92"/>
      <c r="I7" s="83">
        <v>4</v>
      </c>
      <c r="J7" s="84"/>
      <c r="K7" s="87">
        <v>5</v>
      </c>
      <c r="L7" s="93"/>
      <c r="M7" s="83">
        <v>6</v>
      </c>
      <c r="N7" s="84"/>
      <c r="O7" s="87">
        <v>7</v>
      </c>
      <c r="P7" s="84"/>
      <c r="Q7" s="87">
        <v>8</v>
      </c>
      <c r="R7" s="84"/>
    </row>
    <row r="8" spans="1:18" ht="24.6" customHeight="1">
      <c r="A8" s="11" t="s">
        <v>15</v>
      </c>
      <c r="B8" s="88" t="s">
        <v>16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2"/>
      <c r="P8" s="13"/>
      <c r="Q8" s="12"/>
      <c r="R8" s="13"/>
    </row>
    <row r="9" spans="1:18" ht="24.9" customHeight="1">
      <c r="A9" s="15">
        <v>1</v>
      </c>
      <c r="B9" s="32" t="s">
        <v>17</v>
      </c>
      <c r="C9" s="17">
        <f t="shared" ref="C9:D20" si="0">E9+Q9</f>
        <v>682223</v>
      </c>
      <c r="D9" s="17">
        <f t="shared" si="0"/>
        <v>4792652</v>
      </c>
      <c r="E9" s="31">
        <f t="shared" ref="E9:F20" si="1">G9+K9+M9+O9</f>
        <v>543031</v>
      </c>
      <c r="F9" s="31">
        <f t="shared" si="1"/>
        <v>2835343</v>
      </c>
      <c r="G9" s="16">
        <v>331073</v>
      </c>
      <c r="H9" s="16">
        <v>1479201</v>
      </c>
      <c r="I9" s="16">
        <v>253902</v>
      </c>
      <c r="J9" s="17">
        <v>920994</v>
      </c>
      <c r="K9" s="17">
        <v>158362</v>
      </c>
      <c r="L9" s="17">
        <v>996821</v>
      </c>
      <c r="M9" s="17">
        <v>53224</v>
      </c>
      <c r="N9" s="17">
        <v>238012</v>
      </c>
      <c r="O9" s="18">
        <v>372</v>
      </c>
      <c r="P9" s="19">
        <v>121309</v>
      </c>
      <c r="Q9" s="18">
        <v>139192</v>
      </c>
      <c r="R9" s="20">
        <v>1957309</v>
      </c>
    </row>
    <row r="10" spans="1:18" ht="24.9" customHeight="1">
      <c r="A10" s="15">
        <v>2</v>
      </c>
      <c r="B10" s="32" t="s">
        <v>18</v>
      </c>
      <c r="C10" s="17">
        <f t="shared" si="0"/>
        <v>301653</v>
      </c>
      <c r="D10" s="17">
        <f t="shared" si="0"/>
        <v>1184302</v>
      </c>
      <c r="E10" s="31">
        <f t="shared" si="1"/>
        <v>269325</v>
      </c>
      <c r="F10" s="31">
        <f t="shared" si="1"/>
        <v>1005250</v>
      </c>
      <c r="G10" s="17">
        <v>183607</v>
      </c>
      <c r="H10" s="17">
        <v>596803</v>
      </c>
      <c r="I10" s="17">
        <v>152464</v>
      </c>
      <c r="J10" s="17">
        <v>416228</v>
      </c>
      <c r="K10" s="17">
        <v>60558</v>
      </c>
      <c r="L10" s="21">
        <v>275291</v>
      </c>
      <c r="M10" s="17">
        <v>24586</v>
      </c>
      <c r="N10" s="17">
        <v>121311</v>
      </c>
      <c r="O10" s="22">
        <v>574</v>
      </c>
      <c r="P10" s="20">
        <v>11845</v>
      </c>
      <c r="Q10" s="22">
        <v>32328</v>
      </c>
      <c r="R10" s="20">
        <v>179052</v>
      </c>
    </row>
    <row r="11" spans="1:18" ht="24.9" customHeight="1">
      <c r="A11" s="15">
        <v>3</v>
      </c>
      <c r="B11" s="32" t="s">
        <v>19</v>
      </c>
      <c r="C11" s="17">
        <f t="shared" si="0"/>
        <v>113501</v>
      </c>
      <c r="D11" s="17">
        <f t="shared" si="0"/>
        <v>469781</v>
      </c>
      <c r="E11" s="31">
        <f t="shared" si="1"/>
        <v>103721</v>
      </c>
      <c r="F11" s="31">
        <f t="shared" si="1"/>
        <v>401233</v>
      </c>
      <c r="G11" s="17">
        <v>51925</v>
      </c>
      <c r="H11" s="17">
        <v>122763</v>
      </c>
      <c r="I11" s="17">
        <v>27897</v>
      </c>
      <c r="J11" s="17">
        <v>66931</v>
      </c>
      <c r="K11" s="17">
        <v>38454</v>
      </c>
      <c r="L11" s="21">
        <v>140884</v>
      </c>
      <c r="M11" s="17">
        <v>13296</v>
      </c>
      <c r="N11" s="17">
        <v>132502</v>
      </c>
      <c r="O11" s="22">
        <v>46</v>
      </c>
      <c r="P11" s="20">
        <v>5084</v>
      </c>
      <c r="Q11" s="22">
        <v>9780</v>
      </c>
      <c r="R11" s="20">
        <v>68548</v>
      </c>
    </row>
    <row r="12" spans="1:18" ht="24.9" customHeight="1">
      <c r="A12" s="15">
        <v>4</v>
      </c>
      <c r="B12" s="57" t="s">
        <v>20</v>
      </c>
      <c r="C12" s="17">
        <f t="shared" si="0"/>
        <v>96298</v>
      </c>
      <c r="D12" s="17">
        <f t="shared" si="0"/>
        <v>546930</v>
      </c>
      <c r="E12" s="31">
        <f t="shared" si="1"/>
        <v>74603</v>
      </c>
      <c r="F12" s="31">
        <f t="shared" si="1"/>
        <v>301661</v>
      </c>
      <c r="G12" s="23">
        <v>43503</v>
      </c>
      <c r="H12" s="23">
        <v>101299</v>
      </c>
      <c r="I12" s="23">
        <v>33310</v>
      </c>
      <c r="J12" s="23">
        <v>65912</v>
      </c>
      <c r="K12" s="23">
        <v>23767</v>
      </c>
      <c r="L12" s="24">
        <v>131008</v>
      </c>
      <c r="M12" s="17">
        <v>7284</v>
      </c>
      <c r="N12" s="17">
        <v>56465</v>
      </c>
      <c r="O12" s="22">
        <v>49</v>
      </c>
      <c r="P12" s="20">
        <v>12889</v>
      </c>
      <c r="Q12" s="22">
        <v>21695</v>
      </c>
      <c r="R12" s="20">
        <v>245269</v>
      </c>
    </row>
    <row r="13" spans="1:18" ht="24.6" customHeight="1">
      <c r="A13" s="15">
        <v>5</v>
      </c>
      <c r="B13" s="32" t="s">
        <v>21</v>
      </c>
      <c r="C13" s="17">
        <f t="shared" si="0"/>
        <v>209968</v>
      </c>
      <c r="D13" s="17">
        <f t="shared" si="0"/>
        <v>707995</v>
      </c>
      <c r="E13" s="31">
        <f t="shared" si="1"/>
        <v>88134</v>
      </c>
      <c r="F13" s="31">
        <f t="shared" si="1"/>
        <v>434246</v>
      </c>
      <c r="G13" s="23">
        <v>56434</v>
      </c>
      <c r="H13" s="23">
        <v>268302</v>
      </c>
      <c r="I13" s="23">
        <v>38919</v>
      </c>
      <c r="J13" s="23">
        <v>124837</v>
      </c>
      <c r="K13" s="23">
        <v>25899</v>
      </c>
      <c r="L13" s="24">
        <v>129451</v>
      </c>
      <c r="M13" s="17">
        <v>5748</v>
      </c>
      <c r="N13" s="17">
        <v>31148</v>
      </c>
      <c r="O13" s="22">
        <v>53</v>
      </c>
      <c r="P13" s="20">
        <v>5345</v>
      </c>
      <c r="Q13" s="22">
        <v>121834</v>
      </c>
      <c r="R13" s="20">
        <v>273749</v>
      </c>
    </row>
    <row r="14" spans="1:18" ht="25.8" customHeight="1">
      <c r="A14" s="15">
        <v>6</v>
      </c>
      <c r="B14" s="32" t="s">
        <v>22</v>
      </c>
      <c r="C14" s="17">
        <f t="shared" si="0"/>
        <v>10557</v>
      </c>
      <c r="D14" s="17">
        <f t="shared" si="0"/>
        <v>50424</v>
      </c>
      <c r="E14" s="31">
        <f t="shared" si="1"/>
        <v>6845</v>
      </c>
      <c r="F14" s="31">
        <f t="shared" si="1"/>
        <v>26711</v>
      </c>
      <c r="G14" s="23">
        <v>678</v>
      </c>
      <c r="H14" s="23">
        <v>3052</v>
      </c>
      <c r="I14" s="23">
        <v>469</v>
      </c>
      <c r="J14" s="23">
        <v>1995</v>
      </c>
      <c r="K14" s="23">
        <v>4007</v>
      </c>
      <c r="L14" s="24">
        <v>13438</v>
      </c>
      <c r="M14" s="17">
        <v>2160</v>
      </c>
      <c r="N14" s="17">
        <v>10221</v>
      </c>
      <c r="O14" s="22">
        <v>0</v>
      </c>
      <c r="P14" s="20">
        <v>0</v>
      </c>
      <c r="Q14" s="22">
        <v>3712</v>
      </c>
      <c r="R14" s="20">
        <v>23713</v>
      </c>
    </row>
    <row r="15" spans="1:18" ht="24.9" customHeight="1">
      <c r="A15" s="15">
        <v>7</v>
      </c>
      <c r="B15" s="32" t="s">
        <v>23</v>
      </c>
      <c r="C15" s="17">
        <f t="shared" si="0"/>
        <v>128134</v>
      </c>
      <c r="D15" s="17">
        <f t="shared" si="0"/>
        <v>1007313</v>
      </c>
      <c r="E15" s="31">
        <f t="shared" si="1"/>
        <v>119258</v>
      </c>
      <c r="F15" s="31">
        <f t="shared" si="1"/>
        <v>656926</v>
      </c>
      <c r="G15" s="23">
        <v>67878</v>
      </c>
      <c r="H15" s="23">
        <v>363166</v>
      </c>
      <c r="I15" s="23">
        <v>28780</v>
      </c>
      <c r="J15" s="23">
        <v>115727</v>
      </c>
      <c r="K15" s="23">
        <v>51053</v>
      </c>
      <c r="L15" s="24">
        <v>293643</v>
      </c>
      <c r="M15" s="17">
        <v>323</v>
      </c>
      <c r="N15" s="17">
        <v>93</v>
      </c>
      <c r="O15" s="22">
        <v>4</v>
      </c>
      <c r="P15" s="20">
        <v>24</v>
      </c>
      <c r="Q15" s="22">
        <v>8876</v>
      </c>
      <c r="R15" s="20">
        <v>350387</v>
      </c>
    </row>
    <row r="16" spans="1:18" ht="24.9" customHeight="1">
      <c r="A16" s="15">
        <v>8</v>
      </c>
      <c r="B16" s="32" t="s">
        <v>24</v>
      </c>
      <c r="C16" s="17">
        <f t="shared" si="0"/>
        <v>73140</v>
      </c>
      <c r="D16" s="17">
        <f t="shared" si="0"/>
        <v>311788</v>
      </c>
      <c r="E16" s="31">
        <f t="shared" si="1"/>
        <v>56453</v>
      </c>
      <c r="F16" s="31">
        <f t="shared" si="1"/>
        <v>219701</v>
      </c>
      <c r="G16" s="17">
        <v>28330</v>
      </c>
      <c r="H16" s="17">
        <v>76337</v>
      </c>
      <c r="I16" s="17">
        <v>16532</v>
      </c>
      <c r="J16" s="17">
        <v>38144</v>
      </c>
      <c r="K16" s="17">
        <v>23287</v>
      </c>
      <c r="L16" s="21">
        <v>108258</v>
      </c>
      <c r="M16" s="17">
        <v>4836</v>
      </c>
      <c r="N16" s="17">
        <v>35106</v>
      </c>
      <c r="O16" s="22">
        <v>0</v>
      </c>
      <c r="P16" s="25">
        <v>0</v>
      </c>
      <c r="Q16" s="22">
        <v>16687</v>
      </c>
      <c r="R16" s="25">
        <v>92087</v>
      </c>
    </row>
    <row r="17" spans="1:18" ht="24.6" customHeight="1">
      <c r="A17" s="15">
        <v>9</v>
      </c>
      <c r="B17" s="32" t="s">
        <v>25</v>
      </c>
      <c r="C17" s="17">
        <f t="shared" si="0"/>
        <v>57507</v>
      </c>
      <c r="D17" s="17">
        <f t="shared" si="0"/>
        <v>457048</v>
      </c>
      <c r="E17" s="31">
        <f t="shared" si="1"/>
        <v>46694</v>
      </c>
      <c r="F17" s="31">
        <f t="shared" si="1"/>
        <v>377817</v>
      </c>
      <c r="G17" s="17">
        <v>21128</v>
      </c>
      <c r="H17" s="17">
        <v>145320</v>
      </c>
      <c r="I17" s="17">
        <v>21128</v>
      </c>
      <c r="J17" s="17">
        <v>78163</v>
      </c>
      <c r="K17" s="24">
        <v>19789</v>
      </c>
      <c r="L17" s="21">
        <v>127943</v>
      </c>
      <c r="M17" s="17">
        <v>5777</v>
      </c>
      <c r="N17" s="17">
        <v>104554</v>
      </c>
      <c r="O17" s="22">
        <v>0</v>
      </c>
      <c r="P17" s="20">
        <v>0</v>
      </c>
      <c r="Q17" s="22">
        <v>10813</v>
      </c>
      <c r="R17" s="20">
        <v>79231</v>
      </c>
    </row>
    <row r="18" spans="1:18" ht="24.6" customHeight="1">
      <c r="A18" s="15">
        <v>10</v>
      </c>
      <c r="B18" s="32" t="s">
        <v>26</v>
      </c>
      <c r="C18" s="17">
        <f t="shared" si="0"/>
        <v>49668</v>
      </c>
      <c r="D18" s="17">
        <f t="shared" si="0"/>
        <v>551511</v>
      </c>
      <c r="E18" s="31">
        <f t="shared" si="1"/>
        <v>41476</v>
      </c>
      <c r="F18" s="31">
        <f t="shared" si="1"/>
        <v>515370</v>
      </c>
      <c r="G18" s="17">
        <v>7975</v>
      </c>
      <c r="H18" s="17">
        <v>148996</v>
      </c>
      <c r="I18" s="17">
        <v>4278</v>
      </c>
      <c r="J18" s="17">
        <v>79157</v>
      </c>
      <c r="K18" s="17">
        <v>27017</v>
      </c>
      <c r="L18" s="21">
        <v>301473</v>
      </c>
      <c r="M18" s="17">
        <v>6345</v>
      </c>
      <c r="N18" s="17">
        <v>64537</v>
      </c>
      <c r="O18" s="22">
        <v>139</v>
      </c>
      <c r="P18" s="19">
        <v>364</v>
      </c>
      <c r="Q18" s="22">
        <v>8192</v>
      </c>
      <c r="R18" s="19">
        <v>36141</v>
      </c>
    </row>
    <row r="19" spans="1:18" ht="24.6" customHeight="1">
      <c r="A19" s="15">
        <v>11</v>
      </c>
      <c r="B19" s="32" t="s">
        <v>27</v>
      </c>
      <c r="C19" s="17">
        <f t="shared" si="0"/>
        <v>627038</v>
      </c>
      <c r="D19" s="17">
        <f t="shared" si="0"/>
        <v>6573436</v>
      </c>
      <c r="E19" s="31">
        <f t="shared" si="1"/>
        <v>326042</v>
      </c>
      <c r="F19" s="31">
        <f t="shared" si="1"/>
        <v>1506172</v>
      </c>
      <c r="G19" s="23">
        <v>225385</v>
      </c>
      <c r="H19" s="23">
        <v>632078</v>
      </c>
      <c r="I19" s="23">
        <v>20834</v>
      </c>
      <c r="J19" s="23">
        <v>55839</v>
      </c>
      <c r="K19" s="23">
        <v>58480</v>
      </c>
      <c r="L19" s="24">
        <v>399467</v>
      </c>
      <c r="M19" s="17">
        <v>42044</v>
      </c>
      <c r="N19" s="17">
        <v>386404</v>
      </c>
      <c r="O19" s="22">
        <v>133</v>
      </c>
      <c r="P19" s="20">
        <v>88223</v>
      </c>
      <c r="Q19" s="22">
        <v>300996</v>
      </c>
      <c r="R19" s="20">
        <v>5067264</v>
      </c>
    </row>
    <row r="20" spans="1:18" ht="24.9" customHeight="1" thickBot="1">
      <c r="A20" s="15">
        <v>12</v>
      </c>
      <c r="B20" s="32" t="s">
        <v>28</v>
      </c>
      <c r="C20" s="17">
        <f t="shared" si="0"/>
        <v>119743</v>
      </c>
      <c r="D20" s="17">
        <f t="shared" si="0"/>
        <v>863357</v>
      </c>
      <c r="E20" s="31">
        <f t="shared" si="1"/>
        <v>91394</v>
      </c>
      <c r="F20" s="31">
        <f t="shared" si="1"/>
        <v>576970</v>
      </c>
      <c r="G20" s="17">
        <v>50378</v>
      </c>
      <c r="H20" s="17">
        <v>240992</v>
      </c>
      <c r="I20" s="17">
        <v>39497</v>
      </c>
      <c r="J20" s="17">
        <v>46917</v>
      </c>
      <c r="K20" s="17">
        <v>32318</v>
      </c>
      <c r="L20" s="17">
        <v>256833</v>
      </c>
      <c r="M20" s="17">
        <v>8579</v>
      </c>
      <c r="N20" s="17">
        <v>74522</v>
      </c>
      <c r="O20" s="22">
        <v>119</v>
      </c>
      <c r="P20" s="20">
        <v>4623</v>
      </c>
      <c r="Q20" s="22">
        <v>28349</v>
      </c>
      <c r="R20" s="19">
        <v>286387</v>
      </c>
    </row>
    <row r="21" spans="1:18" ht="24.9" customHeight="1" thickBot="1">
      <c r="A21" s="4"/>
      <c r="B21" s="26" t="s">
        <v>29</v>
      </c>
      <c r="C21" s="27">
        <f t="shared" ref="C21:R21" si="2">SUM(C9:C20)</f>
        <v>2469430</v>
      </c>
      <c r="D21" s="27">
        <f t="shared" si="2"/>
        <v>17516537</v>
      </c>
      <c r="E21" s="27">
        <f t="shared" si="2"/>
        <v>1766976</v>
      </c>
      <c r="F21" s="27">
        <f t="shared" si="2"/>
        <v>8857400</v>
      </c>
      <c r="G21" s="27">
        <f t="shared" si="2"/>
        <v>1068294</v>
      </c>
      <c r="H21" s="27">
        <f t="shared" si="2"/>
        <v>4178309</v>
      </c>
      <c r="I21" s="27">
        <f t="shared" si="2"/>
        <v>638010</v>
      </c>
      <c r="J21" s="27">
        <f t="shared" si="2"/>
        <v>2010844</v>
      </c>
      <c r="K21" s="27">
        <f t="shared" si="2"/>
        <v>522991</v>
      </c>
      <c r="L21" s="27">
        <f t="shared" si="2"/>
        <v>3174510</v>
      </c>
      <c r="M21" s="27">
        <f t="shared" si="2"/>
        <v>174202</v>
      </c>
      <c r="N21" s="27">
        <f t="shared" si="2"/>
        <v>1254875</v>
      </c>
      <c r="O21" s="27">
        <f t="shared" si="2"/>
        <v>1489</v>
      </c>
      <c r="P21" s="28">
        <f t="shared" si="2"/>
        <v>249706</v>
      </c>
      <c r="Q21" s="28">
        <f t="shared" si="2"/>
        <v>702454</v>
      </c>
      <c r="R21" s="28">
        <f t="shared" si="2"/>
        <v>8659137</v>
      </c>
    </row>
    <row r="22" spans="1:18" ht="24.9" customHeight="1">
      <c r="A22" s="11" t="s">
        <v>30</v>
      </c>
      <c r="B22" s="88" t="s">
        <v>31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29"/>
      <c r="P22" s="30"/>
      <c r="Q22" s="29"/>
      <c r="R22" s="30"/>
    </row>
    <row r="23" spans="1:18" ht="24.6" customHeight="1">
      <c r="A23" s="15">
        <v>13</v>
      </c>
      <c r="B23" s="32" t="s">
        <v>32</v>
      </c>
      <c r="C23" s="17">
        <f>E23+Q23</f>
        <v>44964</v>
      </c>
      <c r="D23" s="17">
        <f t="shared" ref="D23:D25" si="3">F23+R23</f>
        <v>207518</v>
      </c>
      <c r="E23" s="31">
        <f t="shared" ref="E23:F36" si="4">G23+K23+M23+O23</f>
        <v>39487</v>
      </c>
      <c r="F23" s="31">
        <f t="shared" si="4"/>
        <v>184909</v>
      </c>
      <c r="G23" s="23">
        <v>31561</v>
      </c>
      <c r="H23" s="23">
        <v>113763</v>
      </c>
      <c r="I23" s="23">
        <v>27440</v>
      </c>
      <c r="J23" s="31">
        <v>88165</v>
      </c>
      <c r="K23" s="23">
        <v>5237</v>
      </c>
      <c r="L23" s="23">
        <v>50304</v>
      </c>
      <c r="M23" s="17">
        <v>2689</v>
      </c>
      <c r="N23" s="17">
        <v>20842</v>
      </c>
      <c r="O23" s="22">
        <v>0</v>
      </c>
      <c r="P23" s="20">
        <v>0</v>
      </c>
      <c r="Q23" s="22">
        <v>5477</v>
      </c>
      <c r="R23" s="20">
        <v>22609</v>
      </c>
    </row>
    <row r="24" spans="1:18" ht="24.9" customHeight="1">
      <c r="A24" s="15">
        <v>14</v>
      </c>
      <c r="B24" s="32" t="s">
        <v>33</v>
      </c>
      <c r="C24" s="17">
        <f t="shared" ref="C24:C25" si="5">E24+Q24</f>
        <v>7884</v>
      </c>
      <c r="D24" s="17">
        <f t="shared" si="3"/>
        <v>65076</v>
      </c>
      <c r="E24" s="31">
        <f t="shared" si="4"/>
        <v>3196</v>
      </c>
      <c r="F24" s="31">
        <f t="shared" si="4"/>
        <v>24768</v>
      </c>
      <c r="G24" s="17">
        <v>184</v>
      </c>
      <c r="H24" s="17">
        <v>2086</v>
      </c>
      <c r="I24" s="17">
        <v>0</v>
      </c>
      <c r="J24" s="17">
        <v>0</v>
      </c>
      <c r="K24" s="17">
        <v>2328</v>
      </c>
      <c r="L24" s="17">
        <v>17167</v>
      </c>
      <c r="M24" s="17">
        <v>684</v>
      </c>
      <c r="N24" s="17">
        <v>5515</v>
      </c>
      <c r="O24" s="22">
        <v>0</v>
      </c>
      <c r="P24" s="20">
        <v>0</v>
      </c>
      <c r="Q24" s="22">
        <v>4688</v>
      </c>
      <c r="R24" s="20">
        <v>40308</v>
      </c>
    </row>
    <row r="25" spans="1:18" ht="24.9" customHeight="1">
      <c r="A25" s="15">
        <v>15</v>
      </c>
      <c r="B25" s="32" t="s">
        <v>34</v>
      </c>
      <c r="C25" s="17">
        <f t="shared" si="5"/>
        <v>1834806</v>
      </c>
      <c r="D25" s="17">
        <f t="shared" si="3"/>
        <v>4082222</v>
      </c>
      <c r="E25" s="31">
        <f t="shared" si="4"/>
        <v>494444</v>
      </c>
      <c r="F25" s="31">
        <f t="shared" si="4"/>
        <v>2237298</v>
      </c>
      <c r="G25" s="17">
        <v>284062</v>
      </c>
      <c r="H25" s="17">
        <v>1052385</v>
      </c>
      <c r="I25" s="17">
        <v>54510</v>
      </c>
      <c r="J25" s="17">
        <v>95724</v>
      </c>
      <c r="K25" s="17">
        <v>194859</v>
      </c>
      <c r="L25" s="17">
        <v>1112709</v>
      </c>
      <c r="M25" s="17">
        <v>15523</v>
      </c>
      <c r="N25" s="17">
        <v>72204</v>
      </c>
      <c r="O25" s="22">
        <v>0</v>
      </c>
      <c r="P25" s="25">
        <v>0</v>
      </c>
      <c r="Q25" s="22">
        <v>1340362</v>
      </c>
      <c r="R25" s="25">
        <v>1844924</v>
      </c>
    </row>
    <row r="26" spans="1:18" ht="24.9" customHeight="1">
      <c r="A26" s="15">
        <v>16</v>
      </c>
      <c r="B26" s="32" t="s">
        <v>35</v>
      </c>
      <c r="C26" s="17">
        <f>E26+Q26</f>
        <v>313313</v>
      </c>
      <c r="D26" s="17">
        <f>F26+R26</f>
        <v>1566416</v>
      </c>
      <c r="E26" s="31">
        <f t="shared" si="4"/>
        <v>108966</v>
      </c>
      <c r="F26" s="31">
        <f t="shared" si="4"/>
        <v>847059</v>
      </c>
      <c r="G26" s="23">
        <v>73850</v>
      </c>
      <c r="H26" s="23">
        <v>301772</v>
      </c>
      <c r="I26" s="23">
        <v>11776</v>
      </c>
      <c r="J26" s="31">
        <v>22078</v>
      </c>
      <c r="K26" s="23">
        <v>31461</v>
      </c>
      <c r="L26" s="23">
        <v>517154</v>
      </c>
      <c r="M26" s="17">
        <v>3655</v>
      </c>
      <c r="N26" s="17">
        <v>28133</v>
      </c>
      <c r="O26" s="22">
        <v>0</v>
      </c>
      <c r="P26" s="20">
        <v>0</v>
      </c>
      <c r="Q26" s="22">
        <v>204347</v>
      </c>
      <c r="R26" s="20">
        <v>719357</v>
      </c>
    </row>
    <row r="27" spans="1:18" ht="24.9" customHeight="1">
      <c r="A27" s="15">
        <v>17</v>
      </c>
      <c r="B27" s="32" t="s">
        <v>36</v>
      </c>
      <c r="C27" s="17">
        <f t="shared" ref="C27:D36" si="6">E27+Q27</f>
        <v>24673</v>
      </c>
      <c r="D27" s="17">
        <f t="shared" si="6"/>
        <v>472655</v>
      </c>
      <c r="E27" s="31">
        <f t="shared" si="4"/>
        <v>18612</v>
      </c>
      <c r="F27" s="31">
        <f t="shared" si="4"/>
        <v>353326</v>
      </c>
      <c r="G27" s="23">
        <v>9562</v>
      </c>
      <c r="H27" s="23">
        <v>208803</v>
      </c>
      <c r="I27" s="23">
        <v>4075</v>
      </c>
      <c r="J27" s="31">
        <v>43161</v>
      </c>
      <c r="K27" s="23">
        <v>9029</v>
      </c>
      <c r="L27" s="23">
        <v>144452</v>
      </c>
      <c r="M27" s="17">
        <v>21</v>
      </c>
      <c r="N27" s="17">
        <v>71</v>
      </c>
      <c r="O27" s="22">
        <v>0</v>
      </c>
      <c r="P27" s="20">
        <v>0</v>
      </c>
      <c r="Q27" s="22">
        <v>6061</v>
      </c>
      <c r="R27" s="20">
        <v>119329</v>
      </c>
    </row>
    <row r="28" spans="1:18" ht="24.6" customHeight="1">
      <c r="A28" s="15">
        <v>18</v>
      </c>
      <c r="B28" s="32" t="s">
        <v>37</v>
      </c>
      <c r="C28" s="17">
        <f t="shared" si="6"/>
        <v>111678</v>
      </c>
      <c r="D28" s="17">
        <f t="shared" si="6"/>
        <v>243128</v>
      </c>
      <c r="E28" s="31">
        <f t="shared" si="4"/>
        <v>64275</v>
      </c>
      <c r="F28" s="31">
        <f t="shared" si="4"/>
        <v>146811</v>
      </c>
      <c r="G28" s="23">
        <v>58168</v>
      </c>
      <c r="H28" s="23">
        <v>25192</v>
      </c>
      <c r="I28" s="23">
        <v>56512</v>
      </c>
      <c r="J28" s="31">
        <v>12471</v>
      </c>
      <c r="K28" s="23">
        <v>5912</v>
      </c>
      <c r="L28" s="31">
        <v>121604</v>
      </c>
      <c r="M28" s="17">
        <v>195</v>
      </c>
      <c r="N28" s="17">
        <v>15</v>
      </c>
      <c r="O28" s="22">
        <v>0</v>
      </c>
      <c r="P28" s="20">
        <v>0</v>
      </c>
      <c r="Q28" s="22">
        <v>47403</v>
      </c>
      <c r="R28" s="20">
        <v>96317</v>
      </c>
    </row>
    <row r="29" spans="1:18" ht="24.75" customHeight="1">
      <c r="A29" s="15">
        <v>19</v>
      </c>
      <c r="B29" s="32" t="s">
        <v>38</v>
      </c>
      <c r="C29" s="17">
        <f t="shared" si="6"/>
        <v>27681</v>
      </c>
      <c r="D29" s="17">
        <f t="shared" si="6"/>
        <v>100570</v>
      </c>
      <c r="E29" s="31">
        <f t="shared" si="4"/>
        <v>19228</v>
      </c>
      <c r="F29" s="31">
        <f t="shared" si="4"/>
        <v>50243</v>
      </c>
      <c r="G29" s="17">
        <v>18525</v>
      </c>
      <c r="H29" s="17">
        <v>27876</v>
      </c>
      <c r="I29" s="17">
        <v>0</v>
      </c>
      <c r="J29" s="17">
        <v>0</v>
      </c>
      <c r="K29" s="17">
        <v>415</v>
      </c>
      <c r="L29" s="17">
        <v>20039</v>
      </c>
      <c r="M29" s="17">
        <v>288</v>
      </c>
      <c r="N29" s="17">
        <v>2328</v>
      </c>
      <c r="O29" s="22">
        <v>0</v>
      </c>
      <c r="P29" s="25">
        <v>0</v>
      </c>
      <c r="Q29" s="22">
        <v>8453</v>
      </c>
      <c r="R29" s="25">
        <v>50327</v>
      </c>
    </row>
    <row r="30" spans="1:18" ht="24.9" customHeight="1">
      <c r="A30" s="15">
        <v>20</v>
      </c>
      <c r="B30" s="32" t="s">
        <v>39</v>
      </c>
      <c r="C30" s="17">
        <f t="shared" si="6"/>
        <v>132919</v>
      </c>
      <c r="D30" s="17">
        <f t="shared" si="6"/>
        <v>324940</v>
      </c>
      <c r="E30" s="31">
        <f t="shared" si="4"/>
        <v>36073</v>
      </c>
      <c r="F30" s="31">
        <f t="shared" si="4"/>
        <v>209504</v>
      </c>
      <c r="G30" s="23">
        <v>12686</v>
      </c>
      <c r="H30" s="23">
        <v>88585</v>
      </c>
      <c r="I30" s="23">
        <v>162014</v>
      </c>
      <c r="J30" s="31">
        <v>31232</v>
      </c>
      <c r="K30" s="23">
        <v>23367</v>
      </c>
      <c r="L30" s="23">
        <v>120886</v>
      </c>
      <c r="M30" s="17">
        <v>20</v>
      </c>
      <c r="N30" s="17">
        <v>33</v>
      </c>
      <c r="O30" s="22">
        <v>0</v>
      </c>
      <c r="P30" s="20">
        <v>0</v>
      </c>
      <c r="Q30" s="22">
        <v>96846</v>
      </c>
      <c r="R30" s="20">
        <v>115436</v>
      </c>
    </row>
    <row r="31" spans="1:18" ht="24.9" customHeight="1">
      <c r="A31" s="15">
        <v>21</v>
      </c>
      <c r="B31" s="32" t="s">
        <v>40</v>
      </c>
      <c r="C31" s="17">
        <f t="shared" si="6"/>
        <v>105260</v>
      </c>
      <c r="D31" s="17">
        <f t="shared" si="6"/>
        <v>1218755</v>
      </c>
      <c r="E31" s="31">
        <f t="shared" si="4"/>
        <v>62945</v>
      </c>
      <c r="F31" s="31">
        <f t="shared" si="4"/>
        <v>664443</v>
      </c>
      <c r="G31" s="17">
        <v>50102</v>
      </c>
      <c r="H31" s="17">
        <v>370262</v>
      </c>
      <c r="I31" s="17">
        <v>28016</v>
      </c>
      <c r="J31" s="17">
        <v>143515</v>
      </c>
      <c r="K31" s="17">
        <v>8191</v>
      </c>
      <c r="L31" s="17">
        <v>286302</v>
      </c>
      <c r="M31" s="17">
        <v>4652</v>
      </c>
      <c r="N31" s="17">
        <v>7879</v>
      </c>
      <c r="O31" s="22">
        <v>0</v>
      </c>
      <c r="P31" s="25">
        <v>0</v>
      </c>
      <c r="Q31" s="22">
        <v>42315</v>
      </c>
      <c r="R31" s="25">
        <v>554312</v>
      </c>
    </row>
    <row r="32" spans="1:18" s="33" customFormat="1" ht="24.9" customHeight="1">
      <c r="A32" s="15">
        <v>22</v>
      </c>
      <c r="B32" s="32" t="s">
        <v>41</v>
      </c>
      <c r="C32" s="17">
        <f t="shared" si="6"/>
        <v>51527</v>
      </c>
      <c r="D32" s="17">
        <f t="shared" si="6"/>
        <v>25914</v>
      </c>
      <c r="E32" s="31">
        <f>G32+K32+M32+O32</f>
        <v>30890</v>
      </c>
      <c r="F32" s="31">
        <v>13011</v>
      </c>
      <c r="G32" s="23">
        <v>7644</v>
      </c>
      <c r="H32" s="23">
        <v>1887</v>
      </c>
      <c r="I32" s="23">
        <v>3966</v>
      </c>
      <c r="J32" s="31">
        <v>1029</v>
      </c>
      <c r="K32" s="23">
        <v>23229</v>
      </c>
      <c r="L32" s="23">
        <v>9477</v>
      </c>
      <c r="M32" s="17">
        <v>17</v>
      </c>
      <c r="N32" s="17">
        <v>2746</v>
      </c>
      <c r="O32" s="22">
        <v>0</v>
      </c>
      <c r="P32" s="20">
        <v>0</v>
      </c>
      <c r="Q32" s="22">
        <v>20637</v>
      </c>
      <c r="R32" s="19">
        <v>12903</v>
      </c>
    </row>
    <row r="33" spans="1:18" ht="24.6" customHeight="1">
      <c r="A33" s="15">
        <v>23</v>
      </c>
      <c r="B33" s="32" t="s">
        <v>42</v>
      </c>
      <c r="C33" s="17">
        <f t="shared" si="6"/>
        <v>36706</v>
      </c>
      <c r="D33" s="17">
        <f t="shared" si="6"/>
        <v>139268</v>
      </c>
      <c r="E33" s="31">
        <f t="shared" si="4"/>
        <v>20456</v>
      </c>
      <c r="F33" s="31">
        <f t="shared" si="4"/>
        <v>90251</v>
      </c>
      <c r="G33" s="17">
        <v>6248</v>
      </c>
      <c r="H33" s="17">
        <v>22803</v>
      </c>
      <c r="I33" s="17">
        <v>3916</v>
      </c>
      <c r="J33" s="17">
        <v>11959</v>
      </c>
      <c r="K33" s="17">
        <v>13747</v>
      </c>
      <c r="L33" s="17">
        <v>62631</v>
      </c>
      <c r="M33" s="17">
        <v>461</v>
      </c>
      <c r="N33" s="17">
        <v>4817</v>
      </c>
      <c r="O33" s="22">
        <v>0</v>
      </c>
      <c r="P33" s="25">
        <v>0</v>
      </c>
      <c r="Q33" s="22">
        <v>16250</v>
      </c>
      <c r="R33" s="25">
        <v>49017</v>
      </c>
    </row>
    <row r="34" spans="1:18" ht="24.6" customHeight="1">
      <c r="A34" s="15">
        <v>24</v>
      </c>
      <c r="B34" s="32" t="s">
        <v>43</v>
      </c>
      <c r="C34" s="17">
        <f t="shared" si="6"/>
        <v>44056</v>
      </c>
      <c r="D34" s="17">
        <f t="shared" si="6"/>
        <v>332060</v>
      </c>
      <c r="E34" s="31">
        <f t="shared" si="4"/>
        <v>27372</v>
      </c>
      <c r="F34" s="31">
        <f t="shared" si="4"/>
        <v>227316</v>
      </c>
      <c r="G34" s="31">
        <v>15020</v>
      </c>
      <c r="H34" s="31">
        <v>128636</v>
      </c>
      <c r="I34" s="23">
        <v>2695</v>
      </c>
      <c r="J34" s="31">
        <v>14521</v>
      </c>
      <c r="K34" s="23">
        <v>9233</v>
      </c>
      <c r="L34" s="23">
        <v>80865</v>
      </c>
      <c r="M34" s="17">
        <v>3119</v>
      </c>
      <c r="N34" s="17">
        <v>17815</v>
      </c>
      <c r="O34" s="22">
        <v>0</v>
      </c>
      <c r="P34" s="20">
        <v>0</v>
      </c>
      <c r="Q34" s="22">
        <v>16684</v>
      </c>
      <c r="R34" s="20">
        <v>104744</v>
      </c>
    </row>
    <row r="35" spans="1:18" s="33" customFormat="1" ht="24.9" customHeight="1">
      <c r="A35" s="15">
        <v>25</v>
      </c>
      <c r="B35" s="32" t="s">
        <v>44</v>
      </c>
      <c r="C35" s="17">
        <f t="shared" si="6"/>
        <v>163066</v>
      </c>
      <c r="D35" s="17">
        <f>F35+R35</f>
        <v>37531</v>
      </c>
      <c r="E35" s="31">
        <f t="shared" si="4"/>
        <v>159091</v>
      </c>
      <c r="F35" s="31">
        <f t="shared" si="4"/>
        <v>35659</v>
      </c>
      <c r="G35" s="16">
        <v>68379</v>
      </c>
      <c r="H35" s="16">
        <v>15320</v>
      </c>
      <c r="I35" s="17">
        <v>61191</v>
      </c>
      <c r="J35" s="17">
        <v>13730</v>
      </c>
      <c r="K35" s="17">
        <v>17145</v>
      </c>
      <c r="L35" s="17">
        <v>3936</v>
      </c>
      <c r="M35" s="17">
        <v>73567</v>
      </c>
      <c r="N35" s="17">
        <v>16403</v>
      </c>
      <c r="O35" s="22">
        <v>0</v>
      </c>
      <c r="P35" s="25">
        <v>0</v>
      </c>
      <c r="Q35" s="22">
        <v>3975</v>
      </c>
      <c r="R35" s="25">
        <v>1872</v>
      </c>
    </row>
    <row r="36" spans="1:18" s="33" customFormat="1" ht="24.9" customHeight="1" thickBot="1">
      <c r="A36" s="15">
        <v>26</v>
      </c>
      <c r="B36" s="32" t="s">
        <v>45</v>
      </c>
      <c r="C36" s="17">
        <f t="shared" si="6"/>
        <v>69950</v>
      </c>
      <c r="D36" s="17">
        <f>F36+R36</f>
        <v>26860</v>
      </c>
      <c r="E36" s="31">
        <f t="shared" si="4"/>
        <v>68789</v>
      </c>
      <c r="F36" s="31">
        <f t="shared" si="4"/>
        <v>23866</v>
      </c>
      <c r="G36" s="31">
        <v>7109</v>
      </c>
      <c r="H36" s="31">
        <v>2747</v>
      </c>
      <c r="I36" s="23">
        <v>7109</v>
      </c>
      <c r="J36" s="31">
        <v>2747</v>
      </c>
      <c r="K36" s="23">
        <v>177</v>
      </c>
      <c r="L36" s="31">
        <v>4266</v>
      </c>
      <c r="M36" s="16">
        <v>61503</v>
      </c>
      <c r="N36" s="16">
        <v>16853</v>
      </c>
      <c r="O36" s="22">
        <v>0</v>
      </c>
      <c r="P36" s="20">
        <v>0</v>
      </c>
      <c r="Q36" s="22">
        <v>1161</v>
      </c>
      <c r="R36" s="20">
        <v>2994</v>
      </c>
    </row>
    <row r="37" spans="1:18" s="35" customFormat="1" ht="24.9" customHeight="1" thickBot="1">
      <c r="A37" s="34"/>
      <c r="B37" s="26" t="s">
        <v>29</v>
      </c>
      <c r="C37" s="27">
        <f t="shared" ref="C37:R37" si="7">SUM(C23:C36)</f>
        <v>2968483</v>
      </c>
      <c r="D37" s="27">
        <f t="shared" si="7"/>
        <v>8842913</v>
      </c>
      <c r="E37" s="27">
        <f t="shared" si="7"/>
        <v>1153824</v>
      </c>
      <c r="F37" s="27">
        <f t="shared" si="7"/>
        <v>5108464</v>
      </c>
      <c r="G37" s="27">
        <f>SUM(G23:G36)</f>
        <v>643100</v>
      </c>
      <c r="H37" s="27">
        <f t="shared" si="7"/>
        <v>2362117</v>
      </c>
      <c r="I37" s="27">
        <f t="shared" si="7"/>
        <v>423220</v>
      </c>
      <c r="J37" s="27">
        <f t="shared" si="7"/>
        <v>480332</v>
      </c>
      <c r="K37" s="27">
        <f t="shared" si="7"/>
        <v>344330</v>
      </c>
      <c r="L37" s="27">
        <f t="shared" si="7"/>
        <v>2551792</v>
      </c>
      <c r="M37" s="27">
        <f t="shared" si="7"/>
        <v>166394</v>
      </c>
      <c r="N37" s="27">
        <f t="shared" si="7"/>
        <v>195654</v>
      </c>
      <c r="O37" s="27">
        <f t="shared" si="7"/>
        <v>0</v>
      </c>
      <c r="P37" s="28">
        <f t="shared" si="7"/>
        <v>0</v>
      </c>
      <c r="Q37" s="28">
        <f t="shared" si="7"/>
        <v>1814659</v>
      </c>
      <c r="R37" s="28">
        <f t="shared" si="7"/>
        <v>3734449</v>
      </c>
    </row>
    <row r="38" spans="1:18" ht="24.9" customHeight="1">
      <c r="A38" s="11" t="s">
        <v>46</v>
      </c>
      <c r="B38" s="89" t="s">
        <v>47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29"/>
      <c r="P38" s="30"/>
      <c r="Q38" s="29"/>
      <c r="R38" s="30"/>
    </row>
    <row r="39" spans="1:18" s="40" customFormat="1" ht="24.9" customHeight="1" thickBot="1">
      <c r="A39" s="36">
        <v>27</v>
      </c>
      <c r="B39" s="58" t="s">
        <v>48</v>
      </c>
      <c r="C39" s="17">
        <f t="shared" ref="C39:D39" si="8">E39+Q39</f>
        <v>347163</v>
      </c>
      <c r="D39" s="17">
        <f t="shared" si="8"/>
        <v>700911</v>
      </c>
      <c r="E39" s="31">
        <f t="shared" ref="E39:F39" si="9">G39+K39+M39+O39</f>
        <v>312575</v>
      </c>
      <c r="F39" s="31">
        <f t="shared" si="9"/>
        <v>661983</v>
      </c>
      <c r="G39" s="37">
        <v>239405</v>
      </c>
      <c r="H39" s="37">
        <v>577890</v>
      </c>
      <c r="I39" s="37">
        <v>157791</v>
      </c>
      <c r="J39" s="37">
        <v>342662</v>
      </c>
      <c r="K39" s="37">
        <v>68044</v>
      </c>
      <c r="L39" s="37">
        <v>53759</v>
      </c>
      <c r="M39" s="37">
        <v>5126</v>
      </c>
      <c r="N39" s="37">
        <v>30334</v>
      </c>
      <c r="O39" s="38">
        <v>0</v>
      </c>
      <c r="P39" s="39">
        <v>0</v>
      </c>
      <c r="Q39" s="38">
        <v>34588</v>
      </c>
      <c r="R39" s="39">
        <v>38928</v>
      </c>
    </row>
    <row r="40" spans="1:18" s="35" customFormat="1" ht="24.9" customHeight="1" thickBot="1">
      <c r="A40" s="34"/>
      <c r="B40" s="26" t="s">
        <v>29</v>
      </c>
      <c r="C40" s="27">
        <f t="shared" ref="C40:R40" si="10">SUM(C39:C39)</f>
        <v>347163</v>
      </c>
      <c r="D40" s="27">
        <f t="shared" si="10"/>
        <v>700911</v>
      </c>
      <c r="E40" s="27">
        <f t="shared" si="10"/>
        <v>312575</v>
      </c>
      <c r="F40" s="27">
        <f t="shared" si="10"/>
        <v>661983</v>
      </c>
      <c r="G40" s="27">
        <f t="shared" si="10"/>
        <v>239405</v>
      </c>
      <c r="H40" s="27">
        <f t="shared" si="10"/>
        <v>577890</v>
      </c>
      <c r="I40" s="27">
        <f t="shared" si="10"/>
        <v>157791</v>
      </c>
      <c r="J40" s="27">
        <f t="shared" si="10"/>
        <v>342662</v>
      </c>
      <c r="K40" s="27">
        <f t="shared" si="10"/>
        <v>68044</v>
      </c>
      <c r="L40" s="27">
        <f t="shared" si="10"/>
        <v>53759</v>
      </c>
      <c r="M40" s="27">
        <f t="shared" si="10"/>
        <v>5126</v>
      </c>
      <c r="N40" s="27">
        <f t="shared" si="10"/>
        <v>30334</v>
      </c>
      <c r="O40" s="27">
        <f t="shared" si="10"/>
        <v>0</v>
      </c>
      <c r="P40" s="28">
        <f t="shared" si="10"/>
        <v>0</v>
      </c>
      <c r="Q40" s="28">
        <f t="shared" si="10"/>
        <v>34588</v>
      </c>
      <c r="R40" s="28">
        <f t="shared" si="10"/>
        <v>38928</v>
      </c>
    </row>
    <row r="41" spans="1:18" s="2" customFormat="1" ht="24.9" customHeight="1">
      <c r="A41" s="11" t="s">
        <v>49</v>
      </c>
      <c r="B41" s="89" t="s">
        <v>50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29"/>
      <c r="P41" s="30"/>
      <c r="Q41" s="29"/>
      <c r="R41" s="30"/>
    </row>
    <row r="42" spans="1:18" s="2" customFormat="1" ht="24.9" customHeight="1" thickBot="1">
      <c r="A42" s="36">
        <v>28</v>
      </c>
      <c r="B42" s="58" t="s">
        <v>51</v>
      </c>
      <c r="C42" s="17">
        <f t="shared" ref="C42:D42" si="11">E42+Q42</f>
        <v>1521979</v>
      </c>
      <c r="D42" s="17">
        <f t="shared" si="11"/>
        <v>1109200</v>
      </c>
      <c r="E42" s="31">
        <f t="shared" ref="E42:F42" si="12">G42+K42+M42+O42</f>
        <v>1319502</v>
      </c>
      <c r="F42" s="31">
        <f t="shared" si="12"/>
        <v>964001</v>
      </c>
      <c r="G42" s="37">
        <v>1106330</v>
      </c>
      <c r="H42" s="37">
        <v>830699</v>
      </c>
      <c r="I42" s="37">
        <v>779033</v>
      </c>
      <c r="J42" s="37">
        <v>543675</v>
      </c>
      <c r="K42" s="37">
        <v>17887</v>
      </c>
      <c r="L42" s="37">
        <v>11029</v>
      </c>
      <c r="M42" s="37">
        <v>195285</v>
      </c>
      <c r="N42" s="37">
        <v>122273</v>
      </c>
      <c r="O42" s="37">
        <v>0</v>
      </c>
      <c r="P42" s="37">
        <v>0</v>
      </c>
      <c r="Q42" s="37">
        <v>202477</v>
      </c>
      <c r="R42" s="37">
        <v>145199</v>
      </c>
    </row>
    <row r="43" spans="1:18" s="35" customFormat="1" ht="24.9" customHeight="1" thickBot="1">
      <c r="A43" s="34"/>
      <c r="B43" s="26" t="s">
        <v>29</v>
      </c>
      <c r="C43" s="27">
        <f t="shared" ref="C43:D43" si="13">SUM(C42)</f>
        <v>1521979</v>
      </c>
      <c r="D43" s="27">
        <f t="shared" si="13"/>
        <v>1109200</v>
      </c>
      <c r="E43" s="27">
        <f>SUM(E42)</f>
        <v>1319502</v>
      </c>
      <c r="F43" s="27">
        <f t="shared" ref="F43:R43" si="14">SUM(F42)</f>
        <v>964001</v>
      </c>
      <c r="G43" s="27">
        <f t="shared" si="14"/>
        <v>1106330</v>
      </c>
      <c r="H43" s="27">
        <f t="shared" si="14"/>
        <v>830699</v>
      </c>
      <c r="I43" s="27">
        <f t="shared" si="14"/>
        <v>779033</v>
      </c>
      <c r="J43" s="27">
        <f t="shared" si="14"/>
        <v>543675</v>
      </c>
      <c r="K43" s="27">
        <f t="shared" si="14"/>
        <v>17887</v>
      </c>
      <c r="L43" s="27">
        <f t="shared" si="14"/>
        <v>11029</v>
      </c>
      <c r="M43" s="27">
        <f t="shared" si="14"/>
        <v>195285</v>
      </c>
      <c r="N43" s="27">
        <f t="shared" si="14"/>
        <v>122273</v>
      </c>
      <c r="O43" s="27">
        <f t="shared" si="14"/>
        <v>0</v>
      </c>
      <c r="P43" s="28">
        <f t="shared" si="14"/>
        <v>0</v>
      </c>
      <c r="Q43" s="28">
        <f t="shared" si="14"/>
        <v>202477</v>
      </c>
      <c r="R43" s="28">
        <f t="shared" si="14"/>
        <v>145199</v>
      </c>
    </row>
    <row r="44" spans="1:18" ht="24.9" customHeight="1" thickBot="1">
      <c r="A44" s="41"/>
      <c r="B44" s="85" t="s">
        <v>52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42"/>
      <c r="N44" s="42"/>
      <c r="O44" s="43"/>
      <c r="P44" s="44"/>
      <c r="Q44" s="43"/>
      <c r="R44" s="44"/>
    </row>
    <row r="45" spans="1:18" s="35" customFormat="1" ht="24.9" customHeight="1" thickBot="1">
      <c r="A45" s="45"/>
      <c r="B45" s="26" t="s">
        <v>53</v>
      </c>
      <c r="C45" s="27">
        <f t="shared" ref="C45:R45" si="15">C21+C37</f>
        <v>5437913</v>
      </c>
      <c r="D45" s="27">
        <f t="shared" si="15"/>
        <v>26359450</v>
      </c>
      <c r="E45" s="27">
        <f t="shared" si="15"/>
        <v>2920800</v>
      </c>
      <c r="F45" s="27">
        <f t="shared" si="15"/>
        <v>13965864</v>
      </c>
      <c r="G45" s="27">
        <f t="shared" si="15"/>
        <v>1711394</v>
      </c>
      <c r="H45" s="27">
        <f t="shared" si="15"/>
        <v>6540426</v>
      </c>
      <c r="I45" s="27">
        <f t="shared" si="15"/>
        <v>1061230</v>
      </c>
      <c r="J45" s="27">
        <f t="shared" si="15"/>
        <v>2491176</v>
      </c>
      <c r="K45" s="27">
        <f t="shared" si="15"/>
        <v>867321</v>
      </c>
      <c r="L45" s="27">
        <f t="shared" si="15"/>
        <v>5726302</v>
      </c>
      <c r="M45" s="27">
        <f t="shared" si="15"/>
        <v>340596</v>
      </c>
      <c r="N45" s="27">
        <f t="shared" si="15"/>
        <v>1450529</v>
      </c>
      <c r="O45" s="27">
        <f t="shared" si="15"/>
        <v>1489</v>
      </c>
      <c r="P45" s="28">
        <f t="shared" si="15"/>
        <v>249706</v>
      </c>
      <c r="Q45" s="28">
        <f t="shared" si="15"/>
        <v>2517113</v>
      </c>
      <c r="R45" s="28">
        <f t="shared" si="15"/>
        <v>12393586</v>
      </c>
    </row>
    <row r="46" spans="1:18" s="35" customFormat="1" ht="24.9" customHeight="1" thickBot="1">
      <c r="A46" s="45"/>
      <c r="B46" s="26" t="s">
        <v>54</v>
      </c>
      <c r="C46" s="27">
        <f t="shared" ref="C46:R46" si="16">C40</f>
        <v>347163</v>
      </c>
      <c r="D46" s="27">
        <f t="shared" si="16"/>
        <v>700911</v>
      </c>
      <c r="E46" s="27">
        <f t="shared" si="16"/>
        <v>312575</v>
      </c>
      <c r="F46" s="27">
        <f t="shared" si="16"/>
        <v>661983</v>
      </c>
      <c r="G46" s="27">
        <f t="shared" si="16"/>
        <v>239405</v>
      </c>
      <c r="H46" s="27">
        <f t="shared" si="16"/>
        <v>577890</v>
      </c>
      <c r="I46" s="27">
        <f t="shared" si="16"/>
        <v>157791</v>
      </c>
      <c r="J46" s="27">
        <f t="shared" si="16"/>
        <v>342662</v>
      </c>
      <c r="K46" s="27">
        <f t="shared" si="16"/>
        <v>68044</v>
      </c>
      <c r="L46" s="27">
        <f t="shared" si="16"/>
        <v>53759</v>
      </c>
      <c r="M46" s="27">
        <f t="shared" si="16"/>
        <v>5126</v>
      </c>
      <c r="N46" s="27">
        <f t="shared" si="16"/>
        <v>30334</v>
      </c>
      <c r="O46" s="27">
        <f t="shared" si="16"/>
        <v>0</v>
      </c>
      <c r="P46" s="28">
        <f t="shared" si="16"/>
        <v>0</v>
      </c>
      <c r="Q46" s="28">
        <f t="shared" si="16"/>
        <v>34588</v>
      </c>
      <c r="R46" s="28">
        <f t="shared" si="16"/>
        <v>38928</v>
      </c>
    </row>
    <row r="47" spans="1:18" s="35" customFormat="1" ht="24.9" customHeight="1" thickBot="1">
      <c r="A47" s="45"/>
      <c r="B47" s="26" t="s">
        <v>55</v>
      </c>
      <c r="C47" s="27">
        <f t="shared" ref="C47:D47" si="17">C45+C46</f>
        <v>5785076</v>
      </c>
      <c r="D47" s="27">
        <f t="shared" si="17"/>
        <v>27060361</v>
      </c>
      <c r="E47" s="27">
        <f>E45+E46</f>
        <v>3233375</v>
      </c>
      <c r="F47" s="27">
        <f t="shared" ref="F47:R47" si="18">F45+F46</f>
        <v>14627847</v>
      </c>
      <c r="G47" s="27">
        <f t="shared" si="18"/>
        <v>1950799</v>
      </c>
      <c r="H47" s="27">
        <f t="shared" si="18"/>
        <v>7118316</v>
      </c>
      <c r="I47" s="27">
        <f t="shared" si="18"/>
        <v>1219021</v>
      </c>
      <c r="J47" s="27">
        <f t="shared" si="18"/>
        <v>2833838</v>
      </c>
      <c r="K47" s="27">
        <f t="shared" si="18"/>
        <v>935365</v>
      </c>
      <c r="L47" s="27">
        <f t="shared" si="18"/>
        <v>5780061</v>
      </c>
      <c r="M47" s="27">
        <f t="shared" si="18"/>
        <v>345722</v>
      </c>
      <c r="N47" s="27">
        <f t="shared" si="18"/>
        <v>1480863</v>
      </c>
      <c r="O47" s="27">
        <f t="shared" si="18"/>
        <v>1489</v>
      </c>
      <c r="P47" s="28">
        <f t="shared" si="18"/>
        <v>249706</v>
      </c>
      <c r="Q47" s="28">
        <f t="shared" si="18"/>
        <v>2551701</v>
      </c>
      <c r="R47" s="28">
        <f t="shared" si="18"/>
        <v>12432514</v>
      </c>
    </row>
    <row r="48" spans="1:18" s="35" customFormat="1" ht="24.9" customHeight="1" thickBot="1">
      <c r="A48" s="46"/>
      <c r="B48" s="86" t="s">
        <v>56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47"/>
      <c r="P48" s="48"/>
      <c r="Q48" s="47"/>
      <c r="R48" s="48"/>
    </row>
    <row r="49" spans="1:18" s="35" customFormat="1" ht="43.8" customHeight="1" thickBot="1">
      <c r="A49" s="45"/>
      <c r="B49" s="26" t="s">
        <v>57</v>
      </c>
      <c r="C49" s="49">
        <f t="shared" ref="C49" si="19">C47+C43</f>
        <v>7307055</v>
      </c>
      <c r="D49" s="49">
        <f>D47+D43</f>
        <v>28169561</v>
      </c>
      <c r="E49" s="49">
        <f>E47+E43</f>
        <v>4552877</v>
      </c>
      <c r="F49" s="49">
        <f t="shared" ref="F49:R49" si="20">F47+F43</f>
        <v>15591848</v>
      </c>
      <c r="G49" s="49">
        <f t="shared" si="20"/>
        <v>3057129</v>
      </c>
      <c r="H49" s="49">
        <f t="shared" si="20"/>
        <v>7949015</v>
      </c>
      <c r="I49" s="49">
        <f t="shared" si="20"/>
        <v>1998054</v>
      </c>
      <c r="J49" s="49">
        <f t="shared" si="20"/>
        <v>3377513</v>
      </c>
      <c r="K49" s="49">
        <f t="shared" si="20"/>
        <v>953252</v>
      </c>
      <c r="L49" s="49">
        <f t="shared" si="20"/>
        <v>5791090</v>
      </c>
      <c r="M49" s="49">
        <f t="shared" si="20"/>
        <v>541007</v>
      </c>
      <c r="N49" s="49">
        <f t="shared" si="20"/>
        <v>1603136</v>
      </c>
      <c r="O49" s="49">
        <f t="shared" si="20"/>
        <v>1489</v>
      </c>
      <c r="P49" s="50">
        <f t="shared" si="20"/>
        <v>249706</v>
      </c>
      <c r="Q49" s="50">
        <f t="shared" si="20"/>
        <v>2754178</v>
      </c>
      <c r="R49" s="50">
        <f t="shared" si="20"/>
        <v>12577713</v>
      </c>
    </row>
    <row r="50" spans="1:18" ht="35.2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94" t="s">
        <v>58</v>
      </c>
      <c r="O50" s="94"/>
      <c r="P50" s="94"/>
      <c r="Q50" s="94"/>
    </row>
    <row r="52" spans="1:18">
      <c r="H52" s="56"/>
    </row>
  </sheetData>
  <mergeCells count="29">
    <mergeCell ref="N50:Q50"/>
    <mergeCell ref="M7:N7"/>
    <mergeCell ref="B44:L44"/>
    <mergeCell ref="B48:N48"/>
    <mergeCell ref="O7:P7"/>
    <mergeCell ref="Q7:R7"/>
    <mergeCell ref="B8:N8"/>
    <mergeCell ref="B22:N22"/>
    <mergeCell ref="B38:N38"/>
    <mergeCell ref="B41:N41"/>
    <mergeCell ref="C7:D7"/>
    <mergeCell ref="E7:F7"/>
    <mergeCell ref="G7:H7"/>
    <mergeCell ref="I7:J7"/>
    <mergeCell ref="K7:L7"/>
    <mergeCell ref="A1:P1"/>
    <mergeCell ref="A2:R2"/>
    <mergeCell ref="A3:R3"/>
    <mergeCell ref="A4:A6"/>
    <mergeCell ref="B4:B6"/>
    <mergeCell ref="C4:D5"/>
    <mergeCell ref="E4:F5"/>
    <mergeCell ref="G4:P4"/>
    <mergeCell ref="Q4:R5"/>
    <mergeCell ref="G5:H5"/>
    <mergeCell ref="I5:J5"/>
    <mergeCell ref="K5:L5"/>
    <mergeCell ref="M5:N5"/>
    <mergeCell ref="O5:P5"/>
  </mergeCells>
  <printOptions horizontalCentered="1"/>
  <pageMargins left="0.35" right="0.17" top="0.68" bottom="0.17" header="0.17" footer="0.17"/>
  <pageSetup paperSize="9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 </vt:lpstr>
      <vt:lpstr>'PS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2021-03-15T12:03:31Z</cp:lastPrinted>
  <dcterms:created xsi:type="dcterms:W3CDTF">2021-02-05T12:48:17Z</dcterms:created>
  <dcterms:modified xsi:type="dcterms:W3CDTF">2021-03-15T12:04:03Z</dcterms:modified>
</cp:coreProperties>
</file>