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CD RATIO" sheetId="38" r:id="rId5"/>
  </sheets>
  <definedNames>
    <definedName name="_xlnm.Print_Area" localSheetId="0">'BASIC STAT.DATA'!$A$1:$L$46</definedName>
    <definedName name="_xlnm.Print_Area" localSheetId="4">'CD RATIO'!$B$3:$J$54</definedName>
    <definedName name="_xlnm.Print_Area" localSheetId="3">'Debt Swap'!$A$1:$F$10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38" l="1"/>
  <c r="J35" i="38"/>
  <c r="I35" i="38"/>
  <c r="I34" i="38"/>
  <c r="C20" i="5" l="1"/>
  <c r="D20" i="5"/>
  <c r="E20" i="5"/>
  <c r="F20" i="5"/>
  <c r="G20" i="5"/>
  <c r="B20" i="5"/>
  <c r="E40" i="38" l="1"/>
  <c r="F40" i="38"/>
  <c r="H40" i="38"/>
  <c r="D40" i="38"/>
  <c r="E47" i="38"/>
  <c r="F47" i="38"/>
  <c r="H47" i="38"/>
  <c r="D47" i="38"/>
  <c r="J46" i="38" l="1"/>
  <c r="I46" i="38"/>
  <c r="E50" i="38" l="1"/>
  <c r="F50" i="38"/>
  <c r="H50" i="38"/>
  <c r="D50" i="38"/>
  <c r="G50" i="38"/>
  <c r="J45" i="38"/>
  <c r="G47" i="38"/>
  <c r="H43" i="38"/>
  <c r="F43" i="38"/>
  <c r="E43" i="38"/>
  <c r="D43" i="38"/>
  <c r="J42" i="38"/>
  <c r="I42" i="38"/>
  <c r="J39" i="38"/>
  <c r="J38" i="38"/>
  <c r="I39" i="38"/>
  <c r="J36" i="38"/>
  <c r="J33" i="38"/>
  <c r="J32" i="38"/>
  <c r="J31" i="38"/>
  <c r="J30" i="38"/>
  <c r="J29" i="38"/>
  <c r="J28" i="38"/>
  <c r="J27" i="38"/>
  <c r="J26" i="38"/>
  <c r="J25" i="38"/>
  <c r="J24" i="38"/>
  <c r="J23" i="38"/>
  <c r="I33" i="38"/>
  <c r="I32" i="38"/>
  <c r="I31" i="38"/>
  <c r="I30" i="38"/>
  <c r="I29" i="38"/>
  <c r="I28" i="38"/>
  <c r="I27" i="38"/>
  <c r="I26" i="38"/>
  <c r="I25" i="38"/>
  <c r="I24" i="38"/>
  <c r="I23" i="38"/>
  <c r="H37" i="38"/>
  <c r="H41" i="38" s="1"/>
  <c r="F37" i="38"/>
  <c r="F41" i="38" s="1"/>
  <c r="E37" i="38"/>
  <c r="D37" i="38"/>
  <c r="D41" i="38" s="1"/>
  <c r="J10" i="38"/>
  <c r="J11" i="38"/>
  <c r="J12" i="38"/>
  <c r="J13" i="38"/>
  <c r="J14" i="38"/>
  <c r="J15" i="38"/>
  <c r="J16" i="38"/>
  <c r="J17" i="38"/>
  <c r="J18" i="38"/>
  <c r="J19" i="38"/>
  <c r="J20" i="38"/>
  <c r="J21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H22" i="38"/>
  <c r="F22" i="38"/>
  <c r="E22" i="38"/>
  <c r="D22" i="38"/>
  <c r="G20" i="4"/>
  <c r="H20" i="4"/>
  <c r="F20" i="4"/>
  <c r="E41" i="38" l="1"/>
  <c r="E44" i="38" s="1"/>
  <c r="E52" i="38" s="1"/>
  <c r="I38" i="38"/>
  <c r="G40" i="38"/>
  <c r="G43" i="38"/>
  <c r="I43" i="38" s="1"/>
  <c r="J43" i="38"/>
  <c r="I47" i="38"/>
  <c r="I45" i="38"/>
  <c r="J47" i="38"/>
  <c r="D44" i="38"/>
  <c r="D52" i="38" s="1"/>
  <c r="J37" i="38"/>
  <c r="J40" i="38"/>
  <c r="H44" i="38"/>
  <c r="H52" i="38" s="1"/>
  <c r="G37" i="38"/>
  <c r="F44" i="38"/>
  <c r="F52" i="38" s="1"/>
  <c r="I36" i="38"/>
  <c r="J22" i="38"/>
  <c r="G22" i="38"/>
  <c r="I22" i="38" s="1"/>
  <c r="I37" i="38" l="1"/>
  <c r="G41" i="38"/>
  <c r="J52" i="38"/>
  <c r="J44" i="38"/>
  <c r="J41" i="38"/>
  <c r="C40" i="4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I40" i="38" l="1"/>
  <c r="I41" i="38" l="1"/>
  <c r="G44" i="38"/>
  <c r="G52" i="38" l="1"/>
  <c r="I52" i="38" s="1"/>
  <c r="I44" i="38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<sst xmlns="http://schemas.openxmlformats.org/spreadsheetml/2006/main" count="224" uniqueCount="124">
  <si>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</si>
  <si>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</si>
  <si>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</si>
  <si>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</si>
  <si>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</si>
  <si>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</si>
  <si>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</si>
  <si>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</si>
  <si>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</si>
  <si>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</si>
  <si>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</si>
  <si>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</si>
  <si>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</si>
  <si>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</si>
  <si>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</si>
  <si>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</si>
  <si>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</si>
  <si>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</si>
  <si>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</si>
  <si>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</si>
  <si>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</si>
  <si>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</si>
  <si>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</si>
  <si>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</si>
  <si>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</si>
  <si>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</si>
  <si>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</si>
  <si>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</si>
  <si>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</si>
  <si>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</si>
  <si>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</si>
  <si>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</si>
  <si>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</si>
  <si>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</si>
  <si>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</si>
  <si>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</si>
  <si>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</si>
  <si>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</si>
  <si>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</si>
  <si>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</si>
  <si>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</si>
  <si>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</si>
  <si>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</si>
  <si>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</si>
  <si>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</si>
  <si>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</si>
  <si>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</si>
  <si>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</si>
  <si>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</si>
  <si>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Karur Vysya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</si>
  <si>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</si>
  <si>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</si>
  <si>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</si>
  <si>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</si>
  <si>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</si>
  <si>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</si>
  <si>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</si>
  <si>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</si>
  <si>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</si>
  <si>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</si>
  <si>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</si>
  <si>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</si>
  <si>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</si>
  <si>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</si>
  <si>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</si>
  <si>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</si>
  <si>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</si>
  <si>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</si>
  <si>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</si>
  <si>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</si>
  <si>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</si>
  <si>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</si>
  <si>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</si>
  <si>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</si>
  <si>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</si>
  <si>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</si>
  <si>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</si>
  <si>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</si>
  <si>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</si>
  <si>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</si>
  <si>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</si>
  <si>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</si>
  <si>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</si>
  <si>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</si>
  <si>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</si>
  <si>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</si>
  <si>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</si>
  <si>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SIDBI/CUCB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</si>
  <si>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</si>
  <si>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</si>
  <si>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</si>
  <si>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</si>
  <si>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</si>
  <si>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</si>
  <si>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</si>
  <si>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</si>
  <si>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</si>
  <si>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</si>
  <si>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</si>
  <si>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</si>
  <si>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</si>
  <si>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</si>
  <si>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</si>
  <si>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</si>
  <si>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</si>
  <si>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</si>
  <si>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</si>
  <si>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CITIZENS URBAN COOP. BANK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</si>
  <si>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</si>
  <si>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</si>
  <si>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</si>
  <si>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</si>
  <si>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</si>
  <si>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</si>
  <si>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</si>
  <si>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</si>
  <si>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</si>
  <si>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</si>
  <si>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</si>
  <si>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</si>
  <si>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</si>
  <si>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</si>
  <si>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>CD RATIO OF BANKS AS ON 30.06.2021 (Net of NRE Deposit)</t>
  </si>
  <si>
    <t xml:space="preserve">Annexure -14.1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</si>
</sst>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2" fillId="0" borderId="0"/>
    <xf numFmtId="0" fontId="36" fillId="0" borderId="0"/>
    <xf numFmtId="165" fontId="40" fillId="0" borderId="0"/>
  </cellStyleXfs>
  <cellXfs count="163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/>
    </xf>
    <xf numFmtId="2" fontId="44" fillId="0" borderId="8" xfId="0" applyNumberFormat="1" applyFont="1" applyFill="1" applyBorder="1" applyAlignment="1">
      <alignment vertical="center"/>
    </xf>
    <xf numFmtId="2" fontId="44" fillId="0" borderId="46" xfId="0" applyNumberFormat="1" applyFont="1" applyFill="1" applyBorder="1" applyAlignment="1">
      <alignment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1" fontId="43" fillId="0" borderId="8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0" xfId="0" applyFont="1" applyFill="1"/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8" t="s">
        <v>13</v>
      </c>
      <c r="K2" s="108"/>
      <c r="L2" s="108"/>
    </row>
    <row r="3" spans="1:12" ht="24.6">
      <c r="A3" s="107" t="s">
        <v>108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101" t="s">
        <v>5</v>
      </c>
      <c r="B5" s="102"/>
      <c r="C5" s="102"/>
      <c r="D5" s="102"/>
      <c r="E5" s="102"/>
      <c r="F5" s="103"/>
      <c r="G5" s="103"/>
      <c r="H5" s="25" t="s">
        <v>51</v>
      </c>
    </row>
    <row r="6" spans="1:12" ht="34.799999999999997">
      <c r="A6" s="29" t="s">
        <v>6</v>
      </c>
      <c r="B6" s="104" t="s">
        <v>7</v>
      </c>
      <c r="C6" s="105"/>
      <c r="D6" s="105"/>
      <c r="E6" s="106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60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61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62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63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64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65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66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67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68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69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70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71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53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52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88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89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90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91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92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93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9" t="s">
        <v>38</v>
      </c>
      <c r="G1" s="110"/>
    </row>
    <row r="2" spans="1:7" ht="15.6" thickBot="1">
      <c r="A2" s="111" t="s">
        <v>109</v>
      </c>
      <c r="B2" s="112"/>
      <c r="C2" s="112"/>
      <c r="D2" s="112"/>
      <c r="E2" s="112"/>
      <c r="F2" s="112"/>
      <c r="G2" s="113"/>
    </row>
    <row r="3" spans="1:7" ht="18">
      <c r="A3" s="102" t="s">
        <v>5</v>
      </c>
      <c r="B3" s="103"/>
      <c r="C3" s="103"/>
      <c r="D3" s="103"/>
    </row>
    <row r="4" spans="1:7" ht="21.6" thickBot="1">
      <c r="F4" s="118" t="s">
        <v>118</v>
      </c>
      <c r="G4" s="119"/>
    </row>
    <row r="5" spans="1:7" ht="17.399999999999999">
      <c r="A5" s="114" t="s">
        <v>6</v>
      </c>
      <c r="B5" s="114" t="s">
        <v>10</v>
      </c>
      <c r="C5" s="114"/>
      <c r="D5" s="114"/>
      <c r="E5" s="116" t="s">
        <v>1</v>
      </c>
      <c r="F5" s="116"/>
      <c r="G5" s="117"/>
    </row>
    <row r="6" spans="1:7">
      <c r="A6" s="114"/>
      <c r="B6" s="115" t="s">
        <v>11</v>
      </c>
      <c r="C6" s="115" t="s">
        <v>2</v>
      </c>
      <c r="D6" s="115" t="s">
        <v>12</v>
      </c>
      <c r="E6" s="116"/>
      <c r="F6" s="116"/>
      <c r="G6" s="117"/>
    </row>
    <row r="7" spans="1:7" ht="17.399999999999999">
      <c r="A7" s="114"/>
      <c r="B7" s="115"/>
      <c r="C7" s="115"/>
      <c r="D7" s="115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60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61</v>
      </c>
      <c r="B9" s="44"/>
      <c r="C9" s="44"/>
      <c r="D9" s="44"/>
      <c r="E9" s="44"/>
      <c r="F9" s="44"/>
      <c r="G9" s="3"/>
    </row>
    <row r="10" spans="1:7" ht="17.399999999999999">
      <c r="A10" s="41" t="s">
        <v>62</v>
      </c>
      <c r="B10" s="44"/>
      <c r="C10" s="44"/>
      <c r="D10" s="44"/>
      <c r="E10" s="44"/>
      <c r="F10" s="44"/>
      <c r="G10" s="3"/>
    </row>
    <row r="11" spans="1:7" ht="17.399999999999999">
      <c r="A11" s="41" t="s">
        <v>63</v>
      </c>
      <c r="B11" s="44"/>
      <c r="C11" s="44"/>
      <c r="D11" s="44"/>
      <c r="E11" s="44"/>
      <c r="F11" s="44"/>
      <c r="G11" s="3"/>
    </row>
    <row r="12" spans="1:7" ht="17.399999999999999">
      <c r="A12" s="41" t="s">
        <v>64</v>
      </c>
      <c r="B12" s="44"/>
      <c r="C12" s="44"/>
      <c r="D12" s="44"/>
      <c r="E12" s="44"/>
      <c r="F12" s="44"/>
      <c r="G12" s="3"/>
    </row>
    <row r="13" spans="1:7" ht="17.399999999999999">
      <c r="A13" s="41" t="s">
        <v>65</v>
      </c>
      <c r="B13" s="44"/>
      <c r="C13" s="44"/>
      <c r="D13" s="44"/>
      <c r="E13" s="44"/>
      <c r="F13" s="44"/>
      <c r="G13" s="3"/>
    </row>
    <row r="14" spans="1:7">
      <c r="A14" s="41" t="s">
        <v>66</v>
      </c>
      <c r="B14" s="27"/>
      <c r="C14" s="27"/>
      <c r="D14" s="27"/>
      <c r="E14" s="27"/>
      <c r="F14" s="27"/>
      <c r="G14" s="26"/>
    </row>
    <row r="15" spans="1:7">
      <c r="A15" s="41" t="s">
        <v>67</v>
      </c>
      <c r="B15" s="27"/>
      <c r="C15" s="27"/>
      <c r="D15" s="27"/>
      <c r="E15" s="27"/>
      <c r="F15" s="27"/>
      <c r="G15" s="26"/>
    </row>
    <row r="16" spans="1:7">
      <c r="A16" s="41" t="s">
        <v>68</v>
      </c>
      <c r="B16" s="27"/>
      <c r="C16" s="27"/>
      <c r="D16" s="27"/>
      <c r="E16" s="27"/>
      <c r="F16" s="27"/>
      <c r="G16" s="26"/>
    </row>
    <row r="17" spans="1:7">
      <c r="A17" s="41" t="s">
        <v>69</v>
      </c>
      <c r="B17" s="27"/>
      <c r="C17" s="27"/>
      <c r="D17" s="27"/>
      <c r="E17" s="27"/>
      <c r="F17" s="27"/>
      <c r="G17" s="26"/>
    </row>
    <row r="18" spans="1:7">
      <c r="A18" s="41" t="s">
        <v>70</v>
      </c>
      <c r="B18" s="27"/>
      <c r="C18" s="27"/>
      <c r="D18" s="27"/>
      <c r="E18" s="27"/>
      <c r="F18" s="27"/>
      <c r="G18" s="26"/>
    </row>
    <row r="19" spans="1:7">
      <c r="A19" s="41" t="s">
        <v>71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53</v>
      </c>
      <c r="B22" s="27"/>
      <c r="C22" s="27"/>
      <c r="D22" s="27"/>
      <c r="E22" s="27"/>
      <c r="F22" s="27"/>
      <c r="G22" s="26"/>
    </row>
    <row r="23" spans="1:7" ht="17.399999999999999">
      <c r="A23" s="42" t="s">
        <v>52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88</v>
      </c>
      <c r="B34" s="27"/>
      <c r="C34" s="27"/>
      <c r="D34" s="27"/>
      <c r="E34" s="27"/>
      <c r="F34" s="27"/>
      <c r="G34" s="26"/>
    </row>
    <row r="35" spans="1:7" ht="17.399999999999999">
      <c r="A35" s="42" t="s">
        <v>89</v>
      </c>
      <c r="B35" s="27"/>
      <c r="C35" s="27"/>
      <c r="D35" s="27"/>
      <c r="E35" s="27"/>
      <c r="F35" s="27"/>
      <c r="G35" s="26"/>
    </row>
    <row r="36" spans="1:7" ht="17.399999999999999">
      <c r="A36" s="42" t="s">
        <v>90</v>
      </c>
      <c r="B36" s="27"/>
      <c r="C36" s="27"/>
      <c r="D36" s="27"/>
      <c r="E36" s="27"/>
      <c r="F36" s="27"/>
      <c r="G36" s="26"/>
    </row>
    <row r="37" spans="1:7" ht="17.399999999999999">
      <c r="A37" s="42" t="s">
        <v>91</v>
      </c>
      <c r="B37" s="27"/>
      <c r="C37" s="27"/>
      <c r="D37" s="27"/>
      <c r="E37" s="27"/>
      <c r="F37" s="27"/>
      <c r="G37" s="26"/>
    </row>
    <row r="38" spans="1:7" ht="17.399999999999999">
      <c r="A38" s="42" t="s">
        <v>92</v>
      </c>
      <c r="B38" s="27"/>
      <c r="C38" s="27"/>
      <c r="D38" s="27"/>
      <c r="E38" s="27"/>
      <c r="F38" s="27"/>
      <c r="G38" s="26"/>
    </row>
    <row r="39" spans="1:7" ht="17.399999999999999">
      <c r="A39" s="42" t="s">
        <v>93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54</v>
      </c>
    </row>
    <row r="3" spans="2:8" ht="18" thickBot="1">
      <c r="G3" s="109"/>
      <c r="H3" s="110"/>
    </row>
    <row r="4" spans="2:8" ht="27" customHeight="1" thickBot="1">
      <c r="B4" s="120" t="s">
        <v>110</v>
      </c>
      <c r="C4" s="121"/>
      <c r="D4" s="121"/>
      <c r="E4" s="121"/>
      <c r="F4" s="121"/>
      <c r="G4" s="121"/>
      <c r="H4" s="122"/>
    </row>
    <row r="5" spans="2:8" ht="18">
      <c r="B5" s="102" t="s">
        <v>5</v>
      </c>
      <c r="C5" s="103"/>
      <c r="D5" s="103"/>
      <c r="E5" s="103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3" t="s">
        <v>117</v>
      </c>
      <c r="H6" s="124"/>
    </row>
    <row r="7" spans="2:8" ht="55.2" customHeight="1" thickBot="1">
      <c r="B7" s="125" t="s">
        <v>6</v>
      </c>
      <c r="C7" s="127" t="s">
        <v>111</v>
      </c>
      <c r="D7" s="128"/>
      <c r="E7" s="129"/>
      <c r="F7" s="130" t="s">
        <v>112</v>
      </c>
      <c r="G7" s="131"/>
      <c r="H7" s="132"/>
    </row>
    <row r="8" spans="2:8" ht="5.25" customHeight="1" thickBot="1">
      <c r="B8" s="125"/>
      <c r="C8" s="136" t="s">
        <v>11</v>
      </c>
      <c r="D8" s="138" t="s">
        <v>2</v>
      </c>
      <c r="E8" s="140" t="s">
        <v>12</v>
      </c>
      <c r="F8" s="133"/>
      <c r="G8" s="134"/>
      <c r="H8" s="135"/>
    </row>
    <row r="9" spans="2:8" ht="36">
      <c r="B9" s="126"/>
      <c r="C9" s="137"/>
      <c r="D9" s="139"/>
      <c r="E9" s="126"/>
      <c r="F9" s="57" t="s">
        <v>11</v>
      </c>
      <c r="G9" s="58" t="s">
        <v>2</v>
      </c>
      <c r="H9" s="59" t="s">
        <v>33</v>
      </c>
    </row>
    <row r="10" spans="2:8" ht="18">
      <c r="B10" s="62" t="s">
        <v>60</v>
      </c>
      <c r="C10" s="56"/>
      <c r="D10" s="56"/>
      <c r="E10" s="56"/>
      <c r="F10" s="56"/>
      <c r="G10" s="56"/>
      <c r="H10" s="63"/>
    </row>
    <row r="11" spans="2:8" ht="18">
      <c r="B11" s="62" t="s">
        <v>61</v>
      </c>
      <c r="C11" s="56"/>
      <c r="D11" s="56"/>
      <c r="E11" s="56"/>
      <c r="F11" s="56"/>
      <c r="G11" s="56"/>
      <c r="H11" s="63"/>
    </row>
    <row r="12" spans="2:8" ht="18">
      <c r="B12" s="62" t="s">
        <v>62</v>
      </c>
      <c r="C12" s="56"/>
      <c r="D12" s="56"/>
      <c r="E12" s="56"/>
      <c r="F12" s="56"/>
      <c r="G12" s="56"/>
      <c r="H12" s="63"/>
    </row>
    <row r="13" spans="2:8" ht="18">
      <c r="B13" s="62" t="s">
        <v>63</v>
      </c>
      <c r="C13" s="56"/>
      <c r="D13" s="56"/>
      <c r="E13" s="56"/>
      <c r="F13" s="56"/>
      <c r="G13" s="56"/>
      <c r="H13" s="63"/>
    </row>
    <row r="14" spans="2:8" ht="18">
      <c r="B14" s="62" t="s">
        <v>64</v>
      </c>
      <c r="C14" s="56"/>
      <c r="D14" s="56"/>
      <c r="E14" s="56"/>
      <c r="F14" s="56"/>
      <c r="G14" s="56"/>
      <c r="H14" s="63"/>
    </row>
    <row r="15" spans="2:8" ht="18">
      <c r="B15" s="62" t="s">
        <v>65</v>
      </c>
      <c r="C15" s="56"/>
      <c r="D15" s="56"/>
      <c r="E15" s="56"/>
      <c r="F15" s="56"/>
      <c r="G15" s="56"/>
      <c r="H15" s="63"/>
    </row>
    <row r="16" spans="2:8">
      <c r="B16" s="62" t="s">
        <v>66</v>
      </c>
      <c r="C16" s="28"/>
      <c r="D16" s="28"/>
      <c r="E16" s="28"/>
      <c r="F16" s="28"/>
      <c r="G16" s="28"/>
      <c r="H16" s="28"/>
    </row>
    <row r="17" spans="2:8">
      <c r="B17" s="62" t="s">
        <v>67</v>
      </c>
      <c r="C17" s="28"/>
      <c r="D17" s="28"/>
      <c r="E17" s="28"/>
      <c r="F17" s="28"/>
      <c r="G17" s="28"/>
      <c r="H17" s="28"/>
    </row>
    <row r="18" spans="2:8">
      <c r="B18" s="60" t="s">
        <v>68</v>
      </c>
      <c r="C18" s="61"/>
      <c r="D18" s="61"/>
      <c r="E18" s="61"/>
      <c r="F18" s="61"/>
      <c r="G18" s="61"/>
      <c r="H18" s="61"/>
    </row>
    <row r="19" spans="2:8">
      <c r="B19" s="41" t="s">
        <v>69</v>
      </c>
      <c r="C19" s="28"/>
      <c r="D19" s="28"/>
      <c r="E19" s="28"/>
      <c r="F19" s="28"/>
      <c r="G19" s="28"/>
      <c r="H19" s="28"/>
    </row>
    <row r="20" spans="2:8">
      <c r="B20" s="41" t="s">
        <v>70</v>
      </c>
      <c r="C20" s="28"/>
      <c r="D20" s="28"/>
      <c r="E20" s="28"/>
      <c r="F20" s="28"/>
      <c r="G20" s="28"/>
      <c r="H20" s="28"/>
    </row>
    <row r="21" spans="2:8">
      <c r="B21" s="41" t="s">
        <v>71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53</v>
      </c>
      <c r="C24" s="28"/>
      <c r="D24" s="28"/>
      <c r="E24" s="28"/>
      <c r="F24" s="28"/>
      <c r="G24" s="28"/>
      <c r="H24" s="28"/>
    </row>
    <row r="25" spans="2:8" ht="17.399999999999999">
      <c r="B25" s="42" t="s">
        <v>52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88</v>
      </c>
      <c r="C36" s="28"/>
      <c r="D36" s="28"/>
      <c r="E36" s="28"/>
      <c r="F36" s="28"/>
      <c r="G36" s="28"/>
      <c r="H36" s="28"/>
    </row>
    <row r="37" spans="2:8" ht="17.399999999999999">
      <c r="B37" s="42" t="s">
        <v>89</v>
      </c>
      <c r="C37" s="28"/>
      <c r="D37" s="28"/>
      <c r="E37" s="28"/>
      <c r="F37" s="28"/>
      <c r="G37" s="28"/>
      <c r="H37" s="28"/>
    </row>
    <row r="38" spans="2:8" ht="17.399999999999999">
      <c r="B38" s="42" t="s">
        <v>90</v>
      </c>
      <c r="C38" s="28"/>
      <c r="D38" s="28"/>
      <c r="E38" s="28"/>
      <c r="F38" s="28"/>
      <c r="G38" s="28"/>
      <c r="H38" s="28"/>
    </row>
    <row r="39" spans="2:8" ht="17.399999999999999">
      <c r="B39" s="42" t="s">
        <v>91</v>
      </c>
      <c r="C39" s="28"/>
      <c r="D39" s="28"/>
      <c r="E39" s="28"/>
      <c r="F39" s="28"/>
      <c r="G39" s="28"/>
      <c r="H39" s="28"/>
    </row>
    <row r="40" spans="2:8" ht="17.399999999999999">
      <c r="B40" s="42" t="s">
        <v>92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93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58</v>
      </c>
    </row>
    <row r="2" spans="1:6" ht="18.600000000000001" thickBot="1">
      <c r="A2" s="141"/>
      <c r="B2" s="141"/>
      <c r="C2" s="141"/>
      <c r="D2" s="141"/>
      <c r="E2" s="38"/>
    </row>
    <row r="3" spans="1:6">
      <c r="A3" s="142" t="s">
        <v>113</v>
      </c>
      <c r="B3" s="143"/>
      <c r="C3" s="143"/>
      <c r="D3" s="143"/>
      <c r="E3" s="143"/>
    </row>
    <row r="4" spans="1:6" ht="6.75" customHeight="1" thickBot="1">
      <c r="A4" s="144"/>
      <c r="B4" s="144"/>
      <c r="C4" s="144"/>
      <c r="D4" s="144"/>
      <c r="E4" s="144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55</v>
      </c>
      <c r="B7" s="39" t="s">
        <v>59</v>
      </c>
      <c r="C7" s="40" t="s">
        <v>114</v>
      </c>
      <c r="D7" s="40" t="s">
        <v>56</v>
      </c>
      <c r="E7" s="40" t="s">
        <v>115</v>
      </c>
      <c r="F7" s="40" t="s">
        <v>57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3"/>
  <sheetViews>
    <sheetView tabSelected="1" view="pageBreakPreview" zoomScale="60" zoomScaleNormal="68" workbookViewId="0">
      <selection activeCell="B3" sqref="B3:K55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20" ht="18" thickBot="1">
      <c r="I3" s="145" t="s">
        <v>123</v>
      </c>
      <c r="J3" s="145"/>
    </row>
    <row r="4" spans="2:20" ht="22.8" thickBot="1">
      <c r="B4" s="152" t="s">
        <v>119</v>
      </c>
      <c r="C4" s="153"/>
      <c r="D4" s="153"/>
      <c r="E4" s="153"/>
      <c r="F4" s="153"/>
      <c r="G4" s="153"/>
      <c r="H4" s="153"/>
      <c r="I4" s="153"/>
      <c r="J4" s="154"/>
    </row>
    <row r="5" spans="2:20" s="100" customFormat="1" ht="22.2" customHeight="1" thickBot="1">
      <c r="B5" s="155" t="s">
        <v>122</v>
      </c>
      <c r="C5" s="156"/>
      <c r="D5" s="156"/>
      <c r="E5" s="156"/>
      <c r="F5" s="156"/>
      <c r="G5" s="156"/>
      <c r="H5" s="156"/>
      <c r="I5" s="156"/>
      <c r="J5" s="157"/>
    </row>
    <row r="6" spans="2:20" s="65" customFormat="1" ht="21" customHeight="1" thickBot="1">
      <c r="B6" s="158" t="s">
        <v>116</v>
      </c>
      <c r="C6" s="159"/>
      <c r="D6" s="159"/>
      <c r="E6" s="159"/>
      <c r="F6" s="159"/>
      <c r="G6" s="159"/>
      <c r="H6" s="159"/>
      <c r="I6" s="159"/>
      <c r="J6" s="160"/>
    </row>
    <row r="7" spans="2:20" s="66" customFormat="1" ht="39" customHeight="1">
      <c r="B7" s="161" t="s">
        <v>94</v>
      </c>
      <c r="C7" s="161" t="s">
        <v>95</v>
      </c>
      <c r="D7" s="146" t="s">
        <v>96</v>
      </c>
      <c r="E7" s="146" t="s">
        <v>97</v>
      </c>
      <c r="F7" s="146" t="s">
        <v>98</v>
      </c>
      <c r="G7" s="146" t="s">
        <v>99</v>
      </c>
      <c r="H7" s="146" t="s">
        <v>100</v>
      </c>
      <c r="I7" s="148" t="s">
        <v>101</v>
      </c>
      <c r="J7" s="148" t="s">
        <v>102</v>
      </c>
    </row>
    <row r="8" spans="2:20" s="66" customFormat="1" ht="30" customHeight="1" thickBot="1">
      <c r="B8" s="162"/>
      <c r="C8" s="162"/>
      <c r="D8" s="147"/>
      <c r="E8" s="147"/>
      <c r="F8" s="147"/>
      <c r="G8" s="147"/>
      <c r="H8" s="147"/>
      <c r="I8" s="149"/>
      <c r="J8" s="149"/>
    </row>
    <row r="9" spans="2:20" s="66" customFormat="1" ht="15.75" customHeight="1" thickBot="1">
      <c r="B9" s="88"/>
      <c r="C9" s="89"/>
      <c r="D9" s="90">
        <v>1</v>
      </c>
      <c r="E9" s="90">
        <v>2</v>
      </c>
      <c r="F9" s="90">
        <v>3</v>
      </c>
      <c r="G9" s="90">
        <v>4</v>
      </c>
      <c r="H9" s="90">
        <v>5</v>
      </c>
      <c r="I9" s="90">
        <v>6</v>
      </c>
      <c r="J9" s="91">
        <v>7</v>
      </c>
      <c r="S9" s="151"/>
      <c r="T9" s="151"/>
    </row>
    <row r="10" spans="2:20" s="66" customFormat="1" ht="24" customHeight="1">
      <c r="B10" s="92">
        <v>1</v>
      </c>
      <c r="C10" s="67" t="s">
        <v>60</v>
      </c>
      <c r="D10" s="84">
        <v>11</v>
      </c>
      <c r="E10" s="84">
        <v>94349.08</v>
      </c>
      <c r="F10" s="84">
        <v>43686</v>
      </c>
      <c r="G10" s="84">
        <v>50663.08</v>
      </c>
      <c r="H10" s="84">
        <v>15832.9</v>
      </c>
      <c r="I10" s="68">
        <f t="shared" ref="I10:I21" si="0">H10/G10*100</f>
        <v>31.251357003956333</v>
      </c>
      <c r="J10" s="69">
        <f t="shared" ref="J10:J21" si="1">H10/E10*100</f>
        <v>16.781191719092543</v>
      </c>
    </row>
    <row r="11" spans="2:20" s="66" customFormat="1" ht="24" customHeight="1">
      <c r="B11" s="93">
        <v>2</v>
      </c>
      <c r="C11" s="70" t="s">
        <v>61</v>
      </c>
      <c r="D11" s="85">
        <v>5</v>
      </c>
      <c r="E11" s="85">
        <v>59230</v>
      </c>
      <c r="F11" s="85">
        <v>28997</v>
      </c>
      <c r="G11" s="85">
        <v>30233</v>
      </c>
      <c r="H11" s="85">
        <v>9730</v>
      </c>
      <c r="I11" s="71">
        <f t="shared" si="0"/>
        <v>32.183375781430883</v>
      </c>
      <c r="J11" s="72">
        <f t="shared" si="1"/>
        <v>16.427486071247678</v>
      </c>
    </row>
    <row r="12" spans="2:20" s="66" customFormat="1" ht="24" customHeight="1">
      <c r="B12" s="93">
        <v>3</v>
      </c>
      <c r="C12" s="70" t="s">
        <v>62</v>
      </c>
      <c r="D12" s="85">
        <v>2</v>
      </c>
      <c r="E12" s="85">
        <v>5465.51</v>
      </c>
      <c r="F12" s="85">
        <v>1128.57</v>
      </c>
      <c r="G12" s="85">
        <v>4336.9400000000005</v>
      </c>
      <c r="H12" s="85">
        <v>1832.35</v>
      </c>
      <c r="I12" s="71">
        <f t="shared" si="0"/>
        <v>42.249835137216557</v>
      </c>
      <c r="J12" s="72">
        <f t="shared" si="1"/>
        <v>33.525691106593889</v>
      </c>
    </row>
    <row r="13" spans="2:20" s="66" customFormat="1" ht="24" customHeight="1">
      <c r="B13" s="93">
        <v>4</v>
      </c>
      <c r="C13" s="70" t="s">
        <v>63</v>
      </c>
      <c r="D13" s="85">
        <v>13</v>
      </c>
      <c r="E13" s="85">
        <v>104146.52</v>
      </c>
      <c r="F13" s="85">
        <v>47038</v>
      </c>
      <c r="G13" s="85">
        <v>57108.520000000004</v>
      </c>
      <c r="H13" s="85">
        <v>32052.36</v>
      </c>
      <c r="I13" s="71">
        <f t="shared" si="0"/>
        <v>56.125355726255897</v>
      </c>
      <c r="J13" s="72">
        <f t="shared" si="1"/>
        <v>30.776217966764513</v>
      </c>
    </row>
    <row r="14" spans="2:20" s="66" customFormat="1" ht="24" customHeight="1">
      <c r="B14" s="93">
        <v>5</v>
      </c>
      <c r="C14" s="70" t="s">
        <v>64</v>
      </c>
      <c r="D14" s="85">
        <v>3</v>
      </c>
      <c r="E14" s="85">
        <v>34598</v>
      </c>
      <c r="F14" s="85">
        <v>3584.01</v>
      </c>
      <c r="G14" s="85">
        <v>31013.989999999998</v>
      </c>
      <c r="H14" s="85">
        <v>7001.13</v>
      </c>
      <c r="I14" s="71">
        <f t="shared" si="0"/>
        <v>22.574102848424214</v>
      </c>
      <c r="J14" s="72">
        <f t="shared" si="1"/>
        <v>20.23564945950633</v>
      </c>
    </row>
    <row r="15" spans="2:20" s="66" customFormat="1" ht="24" customHeight="1">
      <c r="B15" s="93">
        <v>6</v>
      </c>
      <c r="C15" s="70" t="s">
        <v>65</v>
      </c>
      <c r="D15" s="85">
        <v>6</v>
      </c>
      <c r="E15" s="85">
        <v>66110</v>
      </c>
      <c r="F15" s="85">
        <v>12237</v>
      </c>
      <c r="G15" s="85">
        <v>53873</v>
      </c>
      <c r="H15" s="85">
        <v>13655.53</v>
      </c>
      <c r="I15" s="71">
        <f t="shared" si="0"/>
        <v>25.347632394706071</v>
      </c>
      <c r="J15" s="72">
        <f t="shared" si="1"/>
        <v>20.655770685221601</v>
      </c>
    </row>
    <row r="16" spans="2:20" s="66" customFormat="1" ht="24" customHeight="1">
      <c r="B16" s="93">
        <v>7</v>
      </c>
      <c r="C16" s="70" t="s">
        <v>66</v>
      </c>
      <c r="D16" s="85">
        <v>2</v>
      </c>
      <c r="E16" s="85">
        <v>15654</v>
      </c>
      <c r="F16" s="85">
        <v>7448</v>
      </c>
      <c r="G16" s="85">
        <v>8206</v>
      </c>
      <c r="H16" s="85">
        <v>2659.49</v>
      </c>
      <c r="I16" s="71">
        <f t="shared" si="0"/>
        <v>32.409090909090907</v>
      </c>
      <c r="J16" s="72">
        <f t="shared" si="1"/>
        <v>16.989204037306756</v>
      </c>
    </row>
    <row r="17" spans="2:10" s="66" customFormat="1" ht="24" customHeight="1">
      <c r="B17" s="93">
        <v>8</v>
      </c>
      <c r="C17" s="70" t="s">
        <v>67</v>
      </c>
      <c r="D17" s="85">
        <v>23</v>
      </c>
      <c r="E17" s="85">
        <v>143962</v>
      </c>
      <c r="F17" s="85">
        <v>27353</v>
      </c>
      <c r="G17" s="85">
        <v>116609</v>
      </c>
      <c r="H17" s="85">
        <v>28598</v>
      </c>
      <c r="I17" s="71">
        <f t="shared" si="0"/>
        <v>24.524693634282087</v>
      </c>
      <c r="J17" s="72">
        <f t="shared" si="1"/>
        <v>19.864964365596478</v>
      </c>
    </row>
    <row r="18" spans="2:10" s="66" customFormat="1" ht="24" customHeight="1">
      <c r="B18" s="93">
        <v>9</v>
      </c>
      <c r="C18" s="70" t="s">
        <v>68</v>
      </c>
      <c r="D18" s="85">
        <v>53</v>
      </c>
      <c r="E18" s="85">
        <v>709850</v>
      </c>
      <c r="F18" s="85">
        <v>154642.15</v>
      </c>
      <c r="G18" s="85">
        <v>555207.85</v>
      </c>
      <c r="H18" s="85">
        <v>167441</v>
      </c>
      <c r="I18" s="71">
        <f t="shared" si="0"/>
        <v>30.15825514714895</v>
      </c>
      <c r="J18" s="72">
        <f t="shared" si="1"/>
        <v>23.588222863985351</v>
      </c>
    </row>
    <row r="19" spans="2:10" s="66" customFormat="1" ht="24" customHeight="1">
      <c r="B19" s="93">
        <v>10</v>
      </c>
      <c r="C19" s="70" t="s">
        <v>69</v>
      </c>
      <c r="D19" s="85">
        <v>25</v>
      </c>
      <c r="E19" s="85">
        <v>436510</v>
      </c>
      <c r="F19" s="85">
        <v>140600</v>
      </c>
      <c r="G19" s="85">
        <v>295910</v>
      </c>
      <c r="H19" s="85">
        <v>57514</v>
      </c>
      <c r="I19" s="71">
        <f t="shared" si="0"/>
        <v>19.436315095806155</v>
      </c>
      <c r="J19" s="72">
        <f t="shared" si="1"/>
        <v>13.175872259512955</v>
      </c>
    </row>
    <row r="20" spans="2:10" s="66" customFormat="1" ht="24" customHeight="1">
      <c r="B20" s="93">
        <v>11</v>
      </c>
      <c r="C20" s="70" t="s">
        <v>70</v>
      </c>
      <c r="D20" s="85">
        <v>6</v>
      </c>
      <c r="E20" s="85">
        <v>47347.75</v>
      </c>
      <c r="F20" s="85">
        <v>6037.53</v>
      </c>
      <c r="G20" s="85">
        <v>41310.22</v>
      </c>
      <c r="H20" s="85">
        <v>6537.36</v>
      </c>
      <c r="I20" s="71">
        <f t="shared" si="0"/>
        <v>15.825042810229526</v>
      </c>
      <c r="J20" s="72">
        <f t="shared" si="1"/>
        <v>13.807118606480772</v>
      </c>
    </row>
    <row r="21" spans="2:10" s="66" customFormat="1" ht="24" customHeight="1" thickBot="1">
      <c r="B21" s="93">
        <v>12</v>
      </c>
      <c r="C21" s="70" t="s">
        <v>71</v>
      </c>
      <c r="D21" s="85">
        <v>12</v>
      </c>
      <c r="E21" s="85">
        <v>58509</v>
      </c>
      <c r="F21" s="85">
        <v>8142</v>
      </c>
      <c r="G21" s="85">
        <v>50367</v>
      </c>
      <c r="H21" s="85">
        <v>14848</v>
      </c>
      <c r="I21" s="71">
        <f t="shared" si="0"/>
        <v>29.479619592193302</v>
      </c>
      <c r="J21" s="72">
        <f t="shared" si="1"/>
        <v>25.377292382368527</v>
      </c>
    </row>
    <row r="22" spans="2:10" s="66" customFormat="1" ht="24" customHeight="1" thickBot="1">
      <c r="B22" s="94"/>
      <c r="C22" s="73" t="s">
        <v>72</v>
      </c>
      <c r="D22" s="86">
        <f>SUM(D10:D21)</f>
        <v>161</v>
      </c>
      <c r="E22" s="86">
        <f>SUM(E10:E21)</f>
        <v>1775731.86</v>
      </c>
      <c r="F22" s="86">
        <f>SUM(F10:F21)</f>
        <v>480893.26</v>
      </c>
      <c r="G22" s="86">
        <f>SUM(G10:G21)</f>
        <v>1294838.5999999999</v>
      </c>
      <c r="H22" s="86">
        <f>SUM(H10:H21)</f>
        <v>357702.12</v>
      </c>
      <c r="I22" s="74">
        <f>H22/G22*100</f>
        <v>27.62522834892318</v>
      </c>
      <c r="J22" s="75">
        <f>H22/E22*100</f>
        <v>20.143926459707718</v>
      </c>
    </row>
    <row r="23" spans="2:10" s="66" customFormat="1" ht="24" customHeight="1">
      <c r="B23" s="92">
        <v>13</v>
      </c>
      <c r="C23" s="67" t="s">
        <v>44</v>
      </c>
      <c r="D23" s="84">
        <v>15</v>
      </c>
      <c r="E23" s="84">
        <v>70354.368394799996</v>
      </c>
      <c r="F23" s="84">
        <v>25500</v>
      </c>
      <c r="G23" s="84">
        <v>44854.368394799996</v>
      </c>
      <c r="H23" s="84">
        <v>16951.5803916</v>
      </c>
      <c r="I23" s="68">
        <f t="shared" ref="I23" si="2">H23/G23*100</f>
        <v>37.792484875486984</v>
      </c>
      <c r="J23" s="69">
        <f t="shared" ref="J23" si="3">H23/E23*100</f>
        <v>24.094566944975824</v>
      </c>
    </row>
    <row r="24" spans="2:10" s="66" customFormat="1" ht="24" customHeight="1">
      <c r="B24" s="92">
        <v>14</v>
      </c>
      <c r="C24" s="70" t="s">
        <v>73</v>
      </c>
      <c r="D24" s="85">
        <v>2</v>
      </c>
      <c r="E24" s="85">
        <v>16466</v>
      </c>
      <c r="F24" s="85">
        <v>1110</v>
      </c>
      <c r="G24" s="85">
        <v>15356</v>
      </c>
      <c r="H24" s="85">
        <v>513</v>
      </c>
      <c r="I24" s="71">
        <f t="shared" ref="I24:I36" si="4">H24/G24*100</f>
        <v>3.3407137275332115</v>
      </c>
      <c r="J24" s="72">
        <f t="shared" ref="J24:J35" si="5">H24/E24*100</f>
        <v>3.1155107494230538</v>
      </c>
    </row>
    <row r="25" spans="2:10" s="66" customFormat="1" ht="24" customHeight="1">
      <c r="B25" s="92">
        <v>15</v>
      </c>
      <c r="C25" s="70" t="s">
        <v>74</v>
      </c>
      <c r="D25" s="85">
        <v>1</v>
      </c>
      <c r="E25" s="85">
        <v>310.71388000000002</v>
      </c>
      <c r="F25" s="85">
        <v>122.82865</v>
      </c>
      <c r="G25" s="85">
        <v>187.88523000000004</v>
      </c>
      <c r="H25" s="85">
        <v>886.79109000000005</v>
      </c>
      <c r="I25" s="71">
        <f t="shared" si="4"/>
        <v>471.98552541889535</v>
      </c>
      <c r="J25" s="72">
        <f t="shared" si="5"/>
        <v>285.40440163149452</v>
      </c>
    </row>
    <row r="26" spans="2:10" s="66" customFormat="1" ht="24" customHeight="1">
      <c r="B26" s="92">
        <v>16</v>
      </c>
      <c r="C26" s="70" t="s">
        <v>46</v>
      </c>
      <c r="D26" s="85">
        <v>1</v>
      </c>
      <c r="E26" s="85">
        <v>1380</v>
      </c>
      <c r="F26" s="85">
        <v>219</v>
      </c>
      <c r="G26" s="85">
        <v>1161</v>
      </c>
      <c r="H26" s="85">
        <v>1029.04</v>
      </c>
      <c r="I26" s="71">
        <f t="shared" si="4"/>
        <v>88.633936261843232</v>
      </c>
      <c r="J26" s="72">
        <f t="shared" si="5"/>
        <v>74.568115942028982</v>
      </c>
    </row>
    <row r="27" spans="2:10" s="66" customFormat="1" ht="24" customHeight="1">
      <c r="B27" s="92">
        <v>17</v>
      </c>
      <c r="C27" s="70" t="s">
        <v>47</v>
      </c>
      <c r="D27" s="85">
        <v>17</v>
      </c>
      <c r="E27" s="85">
        <v>137323.79966690001</v>
      </c>
      <c r="F27" s="85">
        <v>15468.799003599997</v>
      </c>
      <c r="G27" s="85">
        <v>121855.00066330002</v>
      </c>
      <c r="H27" s="85">
        <v>89981.646510681094</v>
      </c>
      <c r="I27" s="71">
        <f t="shared" si="4"/>
        <v>73.843212031413614</v>
      </c>
      <c r="J27" s="72">
        <f t="shared" si="5"/>
        <v>65.525165141763779</v>
      </c>
    </row>
    <row r="28" spans="2:10" s="66" customFormat="1" ht="24" customHeight="1">
      <c r="B28" s="92">
        <v>18</v>
      </c>
      <c r="C28" s="70" t="s">
        <v>75</v>
      </c>
      <c r="D28" s="85">
        <v>2</v>
      </c>
      <c r="E28" s="85">
        <v>13120</v>
      </c>
      <c r="F28" s="85">
        <v>2212</v>
      </c>
      <c r="G28" s="85">
        <v>10908</v>
      </c>
      <c r="H28" s="85">
        <v>5190.66</v>
      </c>
      <c r="I28" s="71">
        <f t="shared" si="4"/>
        <v>47.585808580858085</v>
      </c>
      <c r="J28" s="72">
        <f t="shared" si="5"/>
        <v>39.56295731707317</v>
      </c>
    </row>
    <row r="29" spans="2:10" s="66" customFormat="1" ht="24" customHeight="1">
      <c r="B29" s="92">
        <v>19</v>
      </c>
      <c r="C29" s="70" t="s">
        <v>48</v>
      </c>
      <c r="D29" s="85">
        <v>9</v>
      </c>
      <c r="E29" s="85">
        <v>44301.1025353</v>
      </c>
      <c r="F29" s="85"/>
      <c r="G29" s="85">
        <v>44301.1025353</v>
      </c>
      <c r="H29" s="85">
        <v>25272.5</v>
      </c>
      <c r="I29" s="71">
        <f t="shared" si="4"/>
        <v>57.047112946821969</v>
      </c>
      <c r="J29" s="72">
        <f t="shared" si="5"/>
        <v>57.047112946821969</v>
      </c>
    </row>
    <row r="30" spans="2:10" s="66" customFormat="1" ht="24" customHeight="1">
      <c r="B30" s="92">
        <v>20</v>
      </c>
      <c r="C30" s="70" t="s">
        <v>76</v>
      </c>
      <c r="D30" s="85">
        <v>7</v>
      </c>
      <c r="E30" s="85">
        <v>33356.609321142001</v>
      </c>
      <c r="F30" s="85">
        <v>12753.217794842001</v>
      </c>
      <c r="G30" s="85">
        <v>20603.391526300002</v>
      </c>
      <c r="H30" s="85">
        <v>5481.6974455894178</v>
      </c>
      <c r="I30" s="71">
        <f t="shared" si="4"/>
        <v>26.605801470073953</v>
      </c>
      <c r="J30" s="72">
        <f t="shared" si="5"/>
        <v>16.433617076646403</v>
      </c>
    </row>
    <row r="31" spans="2:10" s="66" customFormat="1" ht="24" customHeight="1">
      <c r="B31" s="92">
        <v>21</v>
      </c>
      <c r="C31" s="76" t="s">
        <v>77</v>
      </c>
      <c r="D31" s="85">
        <v>1</v>
      </c>
      <c r="E31" s="85">
        <v>2537.92</v>
      </c>
      <c r="F31" s="85">
        <v>63.66</v>
      </c>
      <c r="G31" s="85">
        <v>2474.2600000000002</v>
      </c>
      <c r="H31" s="85">
        <v>2075</v>
      </c>
      <c r="I31" s="71">
        <f t="shared" si="4"/>
        <v>83.863458165269606</v>
      </c>
      <c r="J31" s="72">
        <f t="shared" si="5"/>
        <v>81.75986634724498</v>
      </c>
    </row>
    <row r="32" spans="2:10" s="66" customFormat="1" ht="24" customHeight="1">
      <c r="B32" s="92">
        <v>22</v>
      </c>
      <c r="C32" s="70" t="s">
        <v>49</v>
      </c>
      <c r="D32" s="85">
        <v>1</v>
      </c>
      <c r="E32" s="85">
        <v>533</v>
      </c>
      <c r="F32" s="85">
        <v>187</v>
      </c>
      <c r="G32" s="85">
        <v>346</v>
      </c>
      <c r="H32" s="85">
        <v>127</v>
      </c>
      <c r="I32" s="71">
        <f t="shared" si="4"/>
        <v>36.705202312138731</v>
      </c>
      <c r="J32" s="72">
        <f t="shared" si="5"/>
        <v>23.827392120075046</v>
      </c>
    </row>
    <row r="33" spans="2:10" s="66" customFormat="1" ht="24" customHeight="1">
      <c r="B33" s="92">
        <v>23</v>
      </c>
      <c r="C33" s="70" t="s">
        <v>78</v>
      </c>
      <c r="D33" s="85">
        <v>4</v>
      </c>
      <c r="E33" s="85">
        <v>23381.225198999997</v>
      </c>
      <c r="F33" s="85">
        <v>4982.9512909000005</v>
      </c>
      <c r="G33" s="85">
        <v>18398.273908099996</v>
      </c>
      <c r="H33" s="85">
        <v>8069.4249079000001</v>
      </c>
      <c r="I33" s="71">
        <f t="shared" si="4"/>
        <v>43.859684599800239</v>
      </c>
      <c r="J33" s="72">
        <f t="shared" si="5"/>
        <v>34.512412584115246</v>
      </c>
    </row>
    <row r="34" spans="2:10" s="66" customFormat="1" ht="24" customHeight="1">
      <c r="B34" s="92">
        <v>24</v>
      </c>
      <c r="C34" s="70" t="s">
        <v>120</v>
      </c>
      <c r="D34" s="85">
        <v>1</v>
      </c>
      <c r="E34" s="85">
        <v>13566.6439132</v>
      </c>
      <c r="F34" s="85"/>
      <c r="G34" s="85">
        <v>13566.6439132</v>
      </c>
      <c r="H34" s="85">
        <v>7</v>
      </c>
      <c r="I34" s="71">
        <f t="shared" si="4"/>
        <v>5.1597138133692572E-2</v>
      </c>
      <c r="J34" s="72">
        <f t="shared" si="5"/>
        <v>5.1597138133692572E-2</v>
      </c>
    </row>
    <row r="35" spans="2:10" s="66" customFormat="1" ht="24" customHeight="1">
      <c r="B35" s="92">
        <v>25</v>
      </c>
      <c r="C35" s="70" t="s">
        <v>121</v>
      </c>
      <c r="D35" s="85">
        <v>1</v>
      </c>
      <c r="E35" s="85">
        <v>4162</v>
      </c>
      <c r="F35" s="85">
        <v>1890</v>
      </c>
      <c r="G35" s="85">
        <v>2272</v>
      </c>
      <c r="H35" s="85">
        <v>554.24</v>
      </c>
      <c r="I35" s="71">
        <f t="shared" si="4"/>
        <v>24.3943661971831</v>
      </c>
      <c r="J35" s="72">
        <f t="shared" si="5"/>
        <v>13.316674675636714</v>
      </c>
    </row>
    <row r="36" spans="2:10" s="66" customFormat="1" ht="24" customHeight="1" thickBot="1">
      <c r="B36" s="92">
        <v>26</v>
      </c>
      <c r="C36" s="77" t="s">
        <v>50</v>
      </c>
      <c r="D36" s="85">
        <v>6</v>
      </c>
      <c r="E36" s="85">
        <v>17663.544600000001</v>
      </c>
      <c r="F36" s="85">
        <v>13752.0337</v>
      </c>
      <c r="G36" s="85">
        <v>3911.5109000000011</v>
      </c>
      <c r="H36" s="85">
        <v>5894.5135099999998</v>
      </c>
      <c r="I36" s="71">
        <f t="shared" si="4"/>
        <v>150.69658913643823</v>
      </c>
      <c r="J36" s="72">
        <f t="shared" ref="J36:J47" si="6">H36/E36*100</f>
        <v>33.371068171673762</v>
      </c>
    </row>
    <row r="37" spans="2:10" s="66" customFormat="1" ht="24" customHeight="1" thickBot="1">
      <c r="B37" s="94"/>
      <c r="C37" s="73" t="s">
        <v>79</v>
      </c>
      <c r="D37" s="86">
        <f>SUM(D23:D36)</f>
        <v>68</v>
      </c>
      <c r="E37" s="86">
        <f>SUM(E23:E36)</f>
        <v>378456.92751034204</v>
      </c>
      <c r="F37" s="86">
        <f>SUM(F23:F36)</f>
        <v>78261.490439342</v>
      </c>
      <c r="G37" s="86">
        <f>SUM(G23:G36)</f>
        <v>300195.43707099999</v>
      </c>
      <c r="H37" s="86">
        <f>SUM(H23:H36)</f>
        <v>162034.09385577051</v>
      </c>
      <c r="I37" s="74">
        <f>H37/G37*100</f>
        <v>53.976201449540163</v>
      </c>
      <c r="J37" s="75">
        <f t="shared" si="6"/>
        <v>42.814408213294662</v>
      </c>
    </row>
    <row r="38" spans="2:10" s="66" customFormat="1" ht="24" customHeight="1">
      <c r="B38" s="95">
        <v>27</v>
      </c>
      <c r="C38" s="78" t="s">
        <v>80</v>
      </c>
      <c r="D38" s="85">
        <v>1</v>
      </c>
      <c r="E38" s="85">
        <v>129</v>
      </c>
      <c r="F38" s="85"/>
      <c r="G38" s="85">
        <v>129</v>
      </c>
      <c r="H38" s="85">
        <v>1271</v>
      </c>
      <c r="I38" s="71">
        <f t="shared" ref="I38:I39" si="7">H38/G38*100</f>
        <v>985.2713178294573</v>
      </c>
      <c r="J38" s="72">
        <f t="shared" si="6"/>
        <v>985.2713178294573</v>
      </c>
    </row>
    <row r="39" spans="2:10" s="66" customFormat="1" ht="24" customHeight="1" thickBot="1">
      <c r="B39" s="96">
        <v>28</v>
      </c>
      <c r="C39" s="79" t="s">
        <v>45</v>
      </c>
      <c r="D39" s="85">
        <v>14</v>
      </c>
      <c r="E39" s="85">
        <v>76244.56</v>
      </c>
      <c r="F39" s="85">
        <v>5617.12</v>
      </c>
      <c r="G39" s="85">
        <v>70627.44</v>
      </c>
      <c r="H39" s="85">
        <v>35826.480000000003</v>
      </c>
      <c r="I39" s="71">
        <f t="shared" si="7"/>
        <v>50.726006775836709</v>
      </c>
      <c r="J39" s="72">
        <f t="shared" si="6"/>
        <v>46.988899929385127</v>
      </c>
    </row>
    <row r="40" spans="2:10" s="66" customFormat="1" ht="24" customHeight="1" thickBot="1">
      <c r="B40" s="94"/>
      <c r="C40" s="73" t="s">
        <v>103</v>
      </c>
      <c r="D40" s="86">
        <f>SUM(D38:D39)</f>
        <v>15</v>
      </c>
      <c r="E40" s="86">
        <f t="shared" ref="E40:H40" si="8">SUM(E38:E39)</f>
        <v>76373.56</v>
      </c>
      <c r="F40" s="86">
        <f t="shared" si="8"/>
        <v>5617.12</v>
      </c>
      <c r="G40" s="86">
        <f t="shared" si="8"/>
        <v>70756.44</v>
      </c>
      <c r="H40" s="86">
        <f t="shared" si="8"/>
        <v>37097.480000000003</v>
      </c>
      <c r="I40" s="74">
        <f>H40/G40*100</f>
        <v>52.429828295488015</v>
      </c>
      <c r="J40" s="75">
        <f t="shared" si="6"/>
        <v>48.573721062629531</v>
      </c>
    </row>
    <row r="41" spans="2:10" s="66" customFormat="1" ht="24" customHeight="1" thickBot="1">
      <c r="B41" s="94"/>
      <c r="C41" s="73" t="s">
        <v>81</v>
      </c>
      <c r="D41" s="86">
        <f>D37+D40</f>
        <v>83</v>
      </c>
      <c r="E41" s="86">
        <f>E37+E40</f>
        <v>454830.48751034203</v>
      </c>
      <c r="F41" s="86">
        <f>F37+F40</f>
        <v>83878.610439341996</v>
      </c>
      <c r="G41" s="86">
        <f>G37+G40</f>
        <v>370951.877071</v>
      </c>
      <c r="H41" s="86">
        <f>H37+H40</f>
        <v>199131.57385577052</v>
      </c>
      <c r="I41" s="74">
        <f>H41/G41*100</f>
        <v>53.681241736285067</v>
      </c>
      <c r="J41" s="75">
        <f t="shared" si="6"/>
        <v>43.781492077582556</v>
      </c>
    </row>
    <row r="42" spans="2:10" s="66" customFormat="1" ht="24" customHeight="1" thickBot="1">
      <c r="B42" s="96">
        <v>29</v>
      </c>
      <c r="C42" s="80" t="s">
        <v>82</v>
      </c>
      <c r="D42" s="85">
        <v>32</v>
      </c>
      <c r="E42" s="85">
        <v>163978</v>
      </c>
      <c r="F42" s="85">
        <v>6946</v>
      </c>
      <c r="G42" s="85">
        <v>157032</v>
      </c>
      <c r="H42" s="85">
        <v>41964.35</v>
      </c>
      <c r="I42" s="71">
        <f t="shared" ref="I42" si="9">H42/G42*100</f>
        <v>26.723438534820925</v>
      </c>
      <c r="J42" s="72">
        <f t="shared" si="6"/>
        <v>25.591451292246521</v>
      </c>
    </row>
    <row r="43" spans="2:10" s="66" customFormat="1" ht="24" customHeight="1" thickBot="1">
      <c r="B43" s="94"/>
      <c r="C43" s="73" t="s">
        <v>17</v>
      </c>
      <c r="D43" s="86">
        <f>SUM(D42)</f>
        <v>32</v>
      </c>
      <c r="E43" s="86">
        <f t="shared" ref="E43:H43" si="10">SUM(E42)</f>
        <v>163978</v>
      </c>
      <c r="F43" s="86">
        <f t="shared" si="10"/>
        <v>6946</v>
      </c>
      <c r="G43" s="86">
        <f t="shared" si="10"/>
        <v>157032</v>
      </c>
      <c r="H43" s="86">
        <f t="shared" si="10"/>
        <v>41964.35</v>
      </c>
      <c r="I43" s="74">
        <f>H43/G43*100</f>
        <v>26.723438534820925</v>
      </c>
      <c r="J43" s="75">
        <f t="shared" si="6"/>
        <v>25.591451292246521</v>
      </c>
    </row>
    <row r="44" spans="2:10" s="66" customFormat="1" ht="24" customHeight="1" thickBot="1">
      <c r="B44" s="94"/>
      <c r="C44" s="73" t="s">
        <v>28</v>
      </c>
      <c r="D44" s="86">
        <f>D22+D41+D43</f>
        <v>276</v>
      </c>
      <c r="E44" s="86">
        <f>E22+E41+E43</f>
        <v>2394540.347510342</v>
      </c>
      <c r="F44" s="86">
        <f>F22+F41+F43</f>
        <v>571717.87043934199</v>
      </c>
      <c r="G44" s="86">
        <f>G22+G41+G43</f>
        <v>1822822.4770709998</v>
      </c>
      <c r="H44" s="86">
        <f>H22+H41+H43</f>
        <v>598798.04385577049</v>
      </c>
      <c r="I44" s="74">
        <f>H44/G44*100</f>
        <v>32.850047187148384</v>
      </c>
      <c r="J44" s="75">
        <f t="shared" si="6"/>
        <v>25.006805355288936</v>
      </c>
    </row>
    <row r="45" spans="2:10" s="66" customFormat="1" ht="24" customHeight="1">
      <c r="B45" s="96">
        <v>30</v>
      </c>
      <c r="C45" s="78" t="s">
        <v>83</v>
      </c>
      <c r="D45" s="85">
        <v>41</v>
      </c>
      <c r="E45" s="85">
        <v>149686.81</v>
      </c>
      <c r="F45" s="85">
        <v>763.72</v>
      </c>
      <c r="G45" s="85">
        <v>148923.09</v>
      </c>
      <c r="H45" s="85">
        <v>34613.040000000001</v>
      </c>
      <c r="I45" s="71">
        <f>H45/G45*100</f>
        <v>23.242225231829398</v>
      </c>
      <c r="J45" s="72">
        <f t="shared" si="6"/>
        <v>23.1236406200386</v>
      </c>
    </row>
    <row r="46" spans="2:10" s="66" customFormat="1" ht="24" customHeight="1" thickBot="1">
      <c r="B46" s="99">
        <v>31</v>
      </c>
      <c r="C46" s="79" t="s">
        <v>107</v>
      </c>
      <c r="D46" s="85">
        <v>1</v>
      </c>
      <c r="E46" s="85">
        <v>1482</v>
      </c>
      <c r="F46" s="85">
        <v>57.32</v>
      </c>
      <c r="G46" s="85">
        <v>1424.68</v>
      </c>
      <c r="H46" s="85">
        <v>302</v>
      </c>
      <c r="I46" s="71">
        <f>H46/G46*100</f>
        <v>21.197742650981272</v>
      </c>
      <c r="J46" s="72">
        <f t="shared" si="6"/>
        <v>20.3778677462888</v>
      </c>
    </row>
    <row r="47" spans="2:10" s="66" customFormat="1" ht="24" customHeight="1" thickBot="1">
      <c r="B47" s="94"/>
      <c r="C47" s="73" t="s">
        <v>84</v>
      </c>
      <c r="D47" s="86">
        <f>SUM(D45:D46)</f>
        <v>42</v>
      </c>
      <c r="E47" s="86">
        <f>SUM(E45:E46)</f>
        <v>151168.81</v>
      </c>
      <c r="F47" s="86">
        <f>SUM(F45:F46)</f>
        <v>821.04000000000008</v>
      </c>
      <c r="G47" s="86">
        <f>SUM(G45:G46)</f>
        <v>150347.76999999999</v>
      </c>
      <c r="H47" s="86">
        <f>SUM(H45:H46)</f>
        <v>34915.040000000001</v>
      </c>
      <c r="I47" s="74">
        <f t="shared" ref="I47:I52" si="11">H47/G47*100</f>
        <v>23.222851925239731</v>
      </c>
      <c r="J47" s="75">
        <f t="shared" si="6"/>
        <v>23.096722134678444</v>
      </c>
    </row>
    <row r="48" spans="2:10" s="66" customFormat="1" ht="24" customHeight="1">
      <c r="B48" s="95">
        <v>32</v>
      </c>
      <c r="C48" s="78" t="s">
        <v>86</v>
      </c>
      <c r="D48" s="85">
        <v>4</v>
      </c>
      <c r="E48" s="85">
        <v>0</v>
      </c>
      <c r="F48" s="85">
        <v>0</v>
      </c>
      <c r="G48" s="85">
        <v>0</v>
      </c>
      <c r="H48" s="85">
        <v>5812</v>
      </c>
      <c r="I48" s="71">
        <v>0</v>
      </c>
      <c r="J48" s="72">
        <v>0</v>
      </c>
    </row>
    <row r="49" spans="2:10" s="66" customFormat="1" ht="24" customHeight="1" thickBot="1">
      <c r="B49" s="97">
        <v>33</v>
      </c>
      <c r="C49" s="79" t="s">
        <v>87</v>
      </c>
      <c r="D49" s="87"/>
      <c r="E49" s="87"/>
      <c r="F49" s="87"/>
      <c r="G49" s="87"/>
      <c r="H49" s="87"/>
      <c r="I49" s="81"/>
      <c r="J49" s="82"/>
    </row>
    <row r="50" spans="2:10" s="66" customFormat="1" ht="24" customHeight="1" thickBot="1">
      <c r="B50" s="94"/>
      <c r="C50" s="73" t="s">
        <v>85</v>
      </c>
      <c r="D50" s="86">
        <f>SUM(D48:D49)</f>
        <v>4</v>
      </c>
      <c r="E50" s="86">
        <f t="shared" ref="E50:H50" si="12">SUM(E48:E49)</f>
        <v>0</v>
      </c>
      <c r="F50" s="86">
        <f t="shared" si="12"/>
        <v>0</v>
      </c>
      <c r="G50" s="86">
        <f t="shared" si="12"/>
        <v>0</v>
      </c>
      <c r="H50" s="86">
        <f t="shared" si="12"/>
        <v>5812</v>
      </c>
      <c r="I50" s="74">
        <v>0</v>
      </c>
      <c r="J50" s="75">
        <v>0</v>
      </c>
    </row>
    <row r="51" spans="2:10" s="66" customFormat="1" ht="55.2" customHeight="1" thickBot="1">
      <c r="B51" s="98"/>
      <c r="C51" s="83" t="s">
        <v>104</v>
      </c>
      <c r="D51" s="86"/>
      <c r="E51" s="86"/>
      <c r="F51" s="86"/>
      <c r="G51" s="86"/>
      <c r="H51" s="86"/>
      <c r="I51" s="74"/>
      <c r="J51" s="75"/>
    </row>
    <row r="52" spans="2:10" s="66" customFormat="1" ht="24" customHeight="1" thickBot="1">
      <c r="B52" s="94"/>
      <c r="C52" s="73" t="s">
        <v>105</v>
      </c>
      <c r="D52" s="86">
        <f>D44+D47+D50</f>
        <v>322</v>
      </c>
      <c r="E52" s="86">
        <f t="shared" ref="E52:H52" si="13">E44+E47+E50</f>
        <v>2545709.1575103421</v>
      </c>
      <c r="F52" s="86">
        <f t="shared" si="13"/>
        <v>572538.91043934203</v>
      </c>
      <c r="G52" s="86">
        <f t="shared" si="13"/>
        <v>1973170.2470709998</v>
      </c>
      <c r="H52" s="86">
        <f t="shared" si="13"/>
        <v>639525.08385577053</v>
      </c>
      <c r="I52" s="74">
        <f t="shared" si="11"/>
        <v>32.411044348813292</v>
      </c>
      <c r="J52" s="75">
        <f>H52/E52*100</f>
        <v>25.121686896912237</v>
      </c>
    </row>
    <row r="53" spans="2:10">
      <c r="I53" s="150" t="s">
        <v>106</v>
      </c>
      <c r="J53" s="150"/>
    </row>
  </sheetData>
  <mergeCells count="15">
    <mergeCell ref="S9:T9"/>
    <mergeCell ref="B4:J4"/>
    <mergeCell ref="B5:J5"/>
    <mergeCell ref="B6:J6"/>
    <mergeCell ref="B7:B8"/>
    <mergeCell ref="C7:C8"/>
    <mergeCell ref="D7:D8"/>
    <mergeCell ref="E7:E8"/>
    <mergeCell ref="F7:F8"/>
    <mergeCell ref="G7:G8"/>
    <mergeCell ref="I3:J3"/>
    <mergeCell ref="H7:H8"/>
    <mergeCell ref="I7:I8"/>
    <mergeCell ref="J7:J8"/>
    <mergeCell ref="I53:J53"/>
  </mergeCells>
  <pageMargins left="0.25" right="0.75" top="1.08" bottom="0.2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CD RATIO</vt:lpstr>
      <vt:lpstr>'BASIC STAT.DATA'!Print_Area</vt:lpstr>
      <vt:lpstr>'CD RATIO'!Print_Area</vt:lpstr>
      <vt:lpstr>'Debt Swap'!Print_Area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2021-08-27T09:19:54Z</cp:lastPrinted>
  <dcterms:created xsi:type="dcterms:W3CDTF">2011-10-07T06:46:22Z</dcterms:created>
  <dcterms:modified xsi:type="dcterms:W3CDTF">2021-08-27T09:20:09Z</dcterms:modified>
</cp:coreProperties>
</file>