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3" sheetId="3" r:id="rId1"/>
  </sheets>
  <definedNames>
    <definedName name="_xlnm.Print_Area" localSheetId="0">Sheet3!$A$1:$N$50</definedName>
  </definedNames>
  <calcPr calcId="162913"/>
</workbook>
</file>

<file path=xl/calcChain.xml><?xml version="1.0" encoding="utf-8"?>
<calcChain xmlns="http://schemas.openxmlformats.org/spreadsheetml/2006/main">
  <c r="F43" i="3" l="1"/>
  <c r="E43" i="3"/>
  <c r="N42" i="3" l="1"/>
  <c r="N39" i="3"/>
  <c r="N24" i="3"/>
  <c r="N25" i="3"/>
  <c r="N26" i="3"/>
  <c r="N27" i="3"/>
  <c r="N28" i="3"/>
  <c r="N29" i="3"/>
  <c r="N30" i="3"/>
  <c r="N31" i="3"/>
  <c r="N32" i="3"/>
  <c r="N33" i="3"/>
  <c r="N34" i="3"/>
  <c r="N23" i="3"/>
  <c r="N47" i="3"/>
  <c r="N46" i="3"/>
  <c r="N45" i="3"/>
  <c r="N43" i="3"/>
  <c r="N10" i="3"/>
  <c r="N11" i="3"/>
  <c r="N12" i="3"/>
  <c r="N13" i="3"/>
  <c r="N14" i="3"/>
  <c r="N15" i="3"/>
  <c r="N16" i="3"/>
  <c r="N17" i="3"/>
  <c r="N18" i="3"/>
  <c r="N19" i="3"/>
  <c r="N20" i="3"/>
  <c r="M47" i="3"/>
  <c r="M46" i="3"/>
  <c r="M45" i="3"/>
  <c r="M42" i="3"/>
  <c r="M40" i="3"/>
  <c r="M39" i="3"/>
  <c r="M37" i="3"/>
  <c r="M28" i="3"/>
  <c r="M34" i="3"/>
  <c r="M33" i="3"/>
  <c r="M32" i="3"/>
  <c r="M31" i="3"/>
  <c r="M30" i="3"/>
  <c r="M29" i="3"/>
  <c r="M27" i="3"/>
  <c r="M26" i="3"/>
  <c r="M25" i="3"/>
  <c r="M24" i="3"/>
  <c r="M23" i="3"/>
  <c r="M21" i="3"/>
  <c r="M10" i="3"/>
  <c r="M11" i="3"/>
  <c r="M12" i="3"/>
  <c r="M13" i="3"/>
  <c r="M14" i="3"/>
  <c r="M15" i="3"/>
  <c r="M16" i="3"/>
  <c r="M17" i="3"/>
  <c r="M18" i="3"/>
  <c r="M19" i="3"/>
  <c r="M20" i="3"/>
  <c r="M9" i="3"/>
  <c r="N9" i="3"/>
  <c r="H10" i="3"/>
  <c r="H11" i="3"/>
  <c r="H12" i="3"/>
  <c r="H13" i="3"/>
  <c r="H14" i="3"/>
  <c r="H15" i="3"/>
  <c r="H16" i="3"/>
  <c r="H17" i="3"/>
  <c r="H18" i="3"/>
  <c r="H19" i="3"/>
  <c r="H20" i="3"/>
  <c r="H21" i="3"/>
  <c r="H23" i="3"/>
  <c r="H24" i="3"/>
  <c r="H25" i="3"/>
  <c r="H26" i="3"/>
  <c r="H27" i="3"/>
  <c r="H28" i="3"/>
  <c r="H29" i="3"/>
  <c r="H30" i="3"/>
  <c r="H31" i="3"/>
  <c r="H32" i="3"/>
  <c r="H33" i="3"/>
  <c r="H34" i="3"/>
  <c r="H39" i="3"/>
  <c r="H40" i="3"/>
  <c r="H42" i="3"/>
  <c r="H43" i="3"/>
  <c r="H46" i="3"/>
  <c r="G43" i="3"/>
  <c r="G42" i="3"/>
  <c r="G39" i="3"/>
  <c r="G34" i="3"/>
  <c r="G33" i="3"/>
  <c r="G32" i="3"/>
  <c r="G31" i="3"/>
  <c r="G30" i="3"/>
  <c r="G29" i="3"/>
  <c r="G28" i="3"/>
  <c r="G27" i="3"/>
  <c r="G26" i="3"/>
  <c r="G25" i="3"/>
  <c r="G24" i="3"/>
  <c r="G23" i="3"/>
  <c r="G21" i="3"/>
  <c r="G10" i="3"/>
  <c r="G11" i="3"/>
  <c r="G12" i="3"/>
  <c r="G13" i="3"/>
  <c r="G14" i="3"/>
  <c r="G15" i="3"/>
  <c r="G16" i="3"/>
  <c r="G17" i="3"/>
  <c r="G18" i="3"/>
  <c r="G19" i="3"/>
  <c r="G20" i="3"/>
  <c r="H9" i="3"/>
  <c r="G9" i="3"/>
  <c r="K45" i="3"/>
  <c r="L45" i="3"/>
  <c r="K47" i="3"/>
  <c r="K49" i="3" s="1"/>
  <c r="L47" i="3"/>
  <c r="L49" i="3" s="1"/>
  <c r="N49" i="3" s="1"/>
  <c r="K37" i="3"/>
  <c r="L37" i="3"/>
  <c r="K21" i="3"/>
  <c r="L21" i="3"/>
  <c r="J46" i="3" l="1"/>
  <c r="K46" i="3"/>
  <c r="I46" i="3"/>
  <c r="J40" i="3"/>
  <c r="K40" i="3"/>
  <c r="L40" i="3"/>
  <c r="L46" i="3" s="1"/>
  <c r="I40" i="3"/>
  <c r="D46" i="3"/>
  <c r="E46" i="3"/>
  <c r="G46" i="3" s="1"/>
  <c r="C46" i="3"/>
  <c r="C43" i="3"/>
  <c r="D40" i="3"/>
  <c r="E40" i="3"/>
  <c r="G40" i="3" s="1"/>
  <c r="F40" i="3"/>
  <c r="F46" i="3" s="1"/>
  <c r="C40" i="3"/>
  <c r="F37" i="3" l="1"/>
  <c r="H37" i="3" s="1"/>
  <c r="E37" i="3"/>
  <c r="G37" i="3" s="1"/>
  <c r="F21" i="3"/>
  <c r="E21" i="3"/>
  <c r="J43" i="3"/>
  <c r="I43" i="3"/>
  <c r="M43" i="3" s="1"/>
  <c r="D43" i="3"/>
  <c r="J37" i="3"/>
  <c r="I37" i="3"/>
  <c r="D37" i="3"/>
  <c r="C37" i="3"/>
  <c r="J21" i="3"/>
  <c r="I21" i="3"/>
  <c r="I45" i="3" s="1"/>
  <c r="I47" i="3" s="1"/>
  <c r="D21" i="3"/>
  <c r="C21" i="3"/>
  <c r="J45" i="3" l="1"/>
  <c r="J47" i="3" s="1"/>
  <c r="J49" i="3" s="1"/>
  <c r="F45" i="3"/>
  <c r="I49" i="3"/>
  <c r="M49" i="3" s="1"/>
  <c r="E45" i="3"/>
  <c r="C45" i="3"/>
  <c r="C47" i="3" s="1"/>
  <c r="C49" i="3" s="1"/>
  <c r="D45" i="3"/>
  <c r="D47" i="3" s="1"/>
  <c r="D49" i="3" s="1"/>
  <c r="E47" i="3" l="1"/>
  <c r="G45" i="3"/>
  <c r="F47" i="3"/>
  <c r="H45" i="3"/>
  <c r="E49" i="3"/>
  <c r="G49" i="3" s="1"/>
  <c r="G47" i="3"/>
  <c r="F49" i="3" l="1"/>
  <c r="H49" i="3" s="1"/>
  <c r="H47" i="3"/>
</calcChain>
</file>

<file path=xl/sharedStrings.xml><?xml version="1.0" encoding="utf-8"?>
<sst xmlns="http://schemas.openxmlformats.org/spreadsheetml/2006/main" count="72" uniqueCount="56">
  <si>
    <t>SN</t>
  </si>
  <si>
    <t>BANK NAME</t>
  </si>
  <si>
    <t>PRIORITY SECTOR ADVANCES</t>
  </si>
  <si>
    <t>TOTAL  AGRICULTURE  ADVANCES</t>
  </si>
  <si>
    <t>NUMBER</t>
  </si>
  <si>
    <t>AMOUNT</t>
  </si>
  <si>
    <t>A.</t>
  </si>
  <si>
    <t>PUBLIC SECTOR BANKS</t>
  </si>
  <si>
    <t>UCO BANK</t>
  </si>
  <si>
    <t>TOTAL</t>
  </si>
  <si>
    <t>B.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</si>
  <si>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</si>
  <si>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</si>
  <si>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</si>
  <si>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</si>
  <si>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</si>
  <si>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</si>
  <si>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</si>
  <si>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</si>
  <si>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</si>
  <si>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</si>
  <si>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C.</t>
  </si>
  <si>
    <t xml:space="preserve">REGIONAL RURAL BANKS </t>
  </si>
  <si>
    <t>Pb. Gramin Bk.</t>
  </si>
  <si>
    <t>D.</t>
  </si>
  <si>
    <t xml:space="preserve">COOPERATIVE BANKS  </t>
  </si>
  <si>
    <t>SCHEDULED COMMERCIAL BANKS</t>
  </si>
  <si>
    <t>Comm.Bks (A+B)</t>
  </si>
  <si>
    <t>RRBs ( C)</t>
  </si>
  <si>
    <t>TOTAL (A+B+C)</t>
  </si>
  <si>
    <t>SYSTEM</t>
  </si>
  <si>
    <t>G. TOTAL (A+B+C+D)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</si>
  <si>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</si>
  <si>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</si>
  <si>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</si>
  <si>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</si>
  <si>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</si>
  <si>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</si>
  <si>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</si>
  <si>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</si>
  <si>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</si>
  <si>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</si>
  <si>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</si>
  <si>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</si>
  <si>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AU Small Finance Bank</t>
  </si>
  <si>
    <t>CAPITAL SMALL FIN. Bank</t>
  </si>
  <si>
    <t>Ujjivan Small Finance Bank</t>
  </si>
  <si>
    <t>Jana Small Finance Bank</t>
  </si>
  <si>
    <t>YOY</t>
  </si>
  <si>
    <t>Pb. State Cooperative Banks</t>
  </si>
  <si>
    <t>Amount in Lakhs</t>
  </si>
  <si>
    <t>Bank Wise Y-o-Y Comparision under Priority Sector/Agriculture Advances</t>
  </si>
  <si>
    <t>SLBC Punjab</t>
  </si>
  <si>
    <t>Sept. 20</t>
  </si>
  <si>
    <t>Sept. 19</t>
  </si>
  <si>
    <t>Annexure- 14.1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</si>
</sst>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name val="Tahom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Tahoma"/>
      <family val="2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33" xfId="0" applyFill="1" applyBorder="1"/>
    <xf numFmtId="0" fontId="2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9" fontId="3" fillId="0" borderId="13" xfId="1" applyFont="1" applyFill="1" applyBorder="1" applyAlignment="1">
      <alignment horizontal="right" vertical="center"/>
    </xf>
    <xf numFmtId="9" fontId="3" fillId="0" borderId="37" xfId="1" applyFont="1" applyFill="1" applyBorder="1" applyAlignment="1">
      <alignment horizontal="right" vertical="center"/>
    </xf>
    <xf numFmtId="10" fontId="3" fillId="0" borderId="20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10" fontId="2" fillId="0" borderId="30" xfId="0" applyNumberFormat="1" applyFont="1" applyFill="1" applyBorder="1" applyAlignment="1">
      <alignment vertical="center"/>
    </xf>
    <xf numFmtId="10" fontId="3" fillId="0" borderId="13" xfId="0" applyNumberFormat="1" applyFont="1" applyFill="1" applyBorder="1" applyAlignment="1">
      <alignment vertical="center"/>
    </xf>
    <xf numFmtId="10" fontId="2" fillId="0" borderId="20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9" fontId="3" fillId="0" borderId="18" xfId="1" applyFont="1" applyFill="1" applyBorder="1" applyAlignment="1">
      <alignment horizontal="right" vertical="center"/>
    </xf>
    <xf numFmtId="9" fontId="3" fillId="0" borderId="39" xfId="1" applyFont="1" applyFill="1" applyBorder="1" applyAlignment="1">
      <alignment horizontal="right" vertical="center"/>
    </xf>
    <xf numFmtId="0" fontId="0" fillId="0" borderId="27" xfId="0" applyFill="1" applyBorder="1"/>
    <xf numFmtId="0" fontId="0" fillId="0" borderId="23" xfId="0" applyFill="1" applyBorder="1"/>
    <xf numFmtId="0" fontId="0" fillId="0" borderId="23" xfId="0" applyBorder="1"/>
    <xf numFmtId="1" fontId="5" fillId="0" borderId="14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right" vertical="center"/>
    </xf>
    <xf numFmtId="9" fontId="5" fillId="0" borderId="15" xfId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horizontal="right" vertical="center"/>
    </xf>
    <xf numFmtId="9" fontId="5" fillId="0" borderId="16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vertical="center"/>
    </xf>
    <xf numFmtId="9" fontId="5" fillId="0" borderId="18" xfId="1" applyFont="1" applyFill="1" applyBorder="1" applyAlignment="1">
      <alignment horizontal="right" vertical="center"/>
    </xf>
    <xf numFmtId="9" fontId="5" fillId="0" borderId="39" xfId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9" fontId="9" fillId="0" borderId="11" xfId="1" applyFont="1" applyFill="1" applyBorder="1" applyAlignment="1">
      <alignment horizontal="right" vertical="center"/>
    </xf>
    <xf numFmtId="9" fontId="9" fillId="0" borderId="7" xfId="1" applyFont="1" applyFill="1" applyBorder="1" applyAlignment="1">
      <alignment horizontal="right" vertical="center"/>
    </xf>
    <xf numFmtId="0" fontId="11" fillId="0" borderId="0" xfId="0" applyFont="1"/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1" fontId="9" fillId="2" borderId="6" xfId="0" applyNumberFormat="1" applyFont="1" applyFill="1" applyBorder="1" applyAlignment="1">
      <alignment vertical="center"/>
    </xf>
    <xf numFmtId="1" fontId="9" fillId="2" borderId="11" xfId="0" applyNumberFormat="1" applyFont="1" applyFill="1" applyBorder="1" applyAlignment="1">
      <alignment vertical="center"/>
    </xf>
    <xf numFmtId="9" fontId="9" fillId="2" borderId="11" xfId="1" applyFont="1" applyFill="1" applyBorder="1" applyAlignment="1">
      <alignment horizontal="right" vertical="center"/>
    </xf>
    <xf numFmtId="9" fontId="9" fillId="2" borderId="7" xfId="1" applyFont="1" applyFill="1" applyBorder="1" applyAlignment="1">
      <alignment horizontal="right" vertical="center"/>
    </xf>
    <xf numFmtId="10" fontId="5" fillId="0" borderId="28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10" fillId="0" borderId="2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0" fontId="5" fillId="0" borderId="28" xfId="0" applyNumberFormat="1" applyFont="1" applyFill="1" applyBorder="1" applyAlignment="1">
      <alignment horizontal="left" vertical="center"/>
    </xf>
    <xf numFmtId="10" fontId="5" fillId="0" borderId="20" xfId="0" applyNumberFormat="1" applyFont="1" applyFill="1" applyBorder="1" applyAlignment="1">
      <alignment horizontal="left" vertical="center"/>
    </xf>
    <xf numFmtId="10" fontId="5" fillId="0" borderId="30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/>
    </xf>
    <xf numFmtId="0" fontId="6" fillId="0" borderId="11" xfId="0" quotePrefix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11" xfId="0" quotePrefix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view="pageBreakPreview" topLeftCell="B1" zoomScale="55" zoomScaleNormal="70" zoomScaleSheetLayoutView="55" workbookViewId="0">
      <selection activeCell="E15" sqref="E15"/>
    </sheetView>
  </sheetViews>
  <sheetFormatPr defaultRowHeight="14.4" x14ac:dyDescent="0.3"/>
  <cols>
    <col min="1" max="1" width="9.33203125" bestFit="1" customWidth="1"/>
    <col min="2" max="2" width="42.33203125" customWidth="1"/>
    <col min="3" max="14" width="21.33203125" customWidth="1"/>
  </cols>
  <sheetData>
    <row r="1" spans="1:14" ht="15" thickBot="1" x14ac:dyDescent="0.35">
      <c r="A1" s="5"/>
      <c r="B1" s="5"/>
    </row>
    <row r="2" spans="1:14" ht="39" thickBot="1" x14ac:dyDescent="0.75">
      <c r="A2" s="72" t="s">
        <v>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26.4" thickBot="1" x14ac:dyDescent="0.55000000000000004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70" t="s">
        <v>55</v>
      </c>
      <c r="N3" s="71"/>
    </row>
    <row r="4" spans="1:14" ht="26.4" thickBot="1" x14ac:dyDescent="0.55000000000000004">
      <c r="A4" s="26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70" t="s">
        <v>50</v>
      </c>
      <c r="N4" s="71"/>
    </row>
    <row r="5" spans="1:14" ht="31.8" customHeight="1" thickBot="1" x14ac:dyDescent="0.35">
      <c r="A5" s="81" t="s">
        <v>0</v>
      </c>
      <c r="B5" s="91" t="s">
        <v>1</v>
      </c>
      <c r="C5" s="84" t="s">
        <v>2</v>
      </c>
      <c r="D5" s="85"/>
      <c r="E5" s="85"/>
      <c r="F5" s="85"/>
      <c r="G5" s="85"/>
      <c r="H5" s="86"/>
      <c r="I5" s="94" t="s">
        <v>3</v>
      </c>
      <c r="J5" s="85"/>
      <c r="K5" s="85"/>
      <c r="L5" s="85"/>
      <c r="M5" s="85"/>
      <c r="N5" s="86"/>
    </row>
    <row r="6" spans="1:14" ht="24.9" customHeight="1" thickBot="1" x14ac:dyDescent="0.6">
      <c r="A6" s="82"/>
      <c r="B6" s="92"/>
      <c r="C6" s="87" t="s">
        <v>54</v>
      </c>
      <c r="D6" s="88"/>
      <c r="E6" s="88" t="s">
        <v>53</v>
      </c>
      <c r="F6" s="88"/>
      <c r="G6" s="89" t="s">
        <v>48</v>
      </c>
      <c r="H6" s="90"/>
      <c r="I6" s="95" t="s">
        <v>54</v>
      </c>
      <c r="J6" s="95"/>
      <c r="K6" s="95" t="s">
        <v>53</v>
      </c>
      <c r="L6" s="95"/>
      <c r="M6" s="96" t="s">
        <v>48</v>
      </c>
      <c r="N6" s="97"/>
    </row>
    <row r="7" spans="1:14" ht="24.9" customHeight="1" thickBot="1" x14ac:dyDescent="0.35">
      <c r="A7" s="83"/>
      <c r="B7" s="93"/>
      <c r="C7" s="46" t="s">
        <v>4</v>
      </c>
      <c r="D7" s="47" t="s">
        <v>5</v>
      </c>
      <c r="E7" s="46" t="s">
        <v>4</v>
      </c>
      <c r="F7" s="47" t="s">
        <v>5</v>
      </c>
      <c r="G7" s="46" t="s">
        <v>4</v>
      </c>
      <c r="H7" s="47" t="s">
        <v>5</v>
      </c>
      <c r="I7" s="46" t="s">
        <v>4</v>
      </c>
      <c r="J7" s="48" t="s">
        <v>5</v>
      </c>
      <c r="K7" s="48" t="s">
        <v>4</v>
      </c>
      <c r="L7" s="48" t="s">
        <v>5</v>
      </c>
      <c r="M7" s="48" t="s">
        <v>4</v>
      </c>
      <c r="N7" s="47" t="s">
        <v>5</v>
      </c>
    </row>
    <row r="8" spans="1:14" ht="24.9" customHeight="1" x14ac:dyDescent="0.3">
      <c r="A8" s="1" t="s">
        <v>6</v>
      </c>
      <c r="B8" s="78" t="s">
        <v>7</v>
      </c>
      <c r="C8" s="79"/>
      <c r="D8" s="79"/>
      <c r="E8" s="79"/>
      <c r="F8" s="79"/>
      <c r="G8" s="79"/>
      <c r="H8" s="80"/>
      <c r="I8" s="1"/>
      <c r="J8" s="8"/>
      <c r="K8" s="6"/>
      <c r="L8" s="6"/>
      <c r="M8" s="6"/>
      <c r="N8" s="7"/>
    </row>
    <row r="9" spans="1:14" ht="24.9" customHeight="1" x14ac:dyDescent="0.3">
      <c r="A9" s="56">
        <v>1</v>
      </c>
      <c r="B9" s="57" t="s">
        <v>32</v>
      </c>
      <c r="C9" s="29">
        <v>507614</v>
      </c>
      <c r="D9" s="30">
        <v>2676374</v>
      </c>
      <c r="E9" s="31">
        <v>527413</v>
      </c>
      <c r="F9" s="31">
        <v>2838126</v>
      </c>
      <c r="G9" s="32">
        <f>(E9-C9)/C9</f>
        <v>3.9004046381699478E-2</v>
      </c>
      <c r="H9" s="32">
        <f>(F9-D9)/D9</f>
        <v>6.0436994231747879E-2</v>
      </c>
      <c r="I9" s="29">
        <v>353894</v>
      </c>
      <c r="J9" s="30">
        <v>1496357</v>
      </c>
      <c r="K9" s="33">
        <v>358226</v>
      </c>
      <c r="L9" s="33">
        <v>1482565</v>
      </c>
      <c r="M9" s="32">
        <f>(K9-I9)/I9</f>
        <v>1.2240953505852034E-2</v>
      </c>
      <c r="N9" s="32">
        <f>(L9-J9)/J9</f>
        <v>-9.217051813170252E-3</v>
      </c>
    </row>
    <row r="10" spans="1:14" ht="24.9" customHeight="1" x14ac:dyDescent="0.3">
      <c r="A10" s="56">
        <v>2</v>
      </c>
      <c r="B10" s="57" t="s">
        <v>33</v>
      </c>
      <c r="C10" s="29">
        <v>225375</v>
      </c>
      <c r="D10" s="30">
        <v>983876</v>
      </c>
      <c r="E10" s="31">
        <v>279143</v>
      </c>
      <c r="F10" s="31">
        <v>945975</v>
      </c>
      <c r="G10" s="32">
        <f t="shared" ref="G10:G20" si="0">(E10-C10)/C10</f>
        <v>0.23857127010537993</v>
      </c>
      <c r="H10" s="32">
        <f t="shared" ref="H10:H49" si="1">(F10-D10)/D10</f>
        <v>-3.852213083762588E-2</v>
      </c>
      <c r="I10" s="29">
        <v>155721</v>
      </c>
      <c r="J10" s="30">
        <v>607200</v>
      </c>
      <c r="K10" s="30">
        <v>187318</v>
      </c>
      <c r="L10" s="30">
        <v>557818</v>
      </c>
      <c r="M10" s="32">
        <f t="shared" ref="M10:N49" si="2">(K10-I10)/I10</f>
        <v>0.20290776452758458</v>
      </c>
      <c r="N10" s="32">
        <f t="shared" ref="N10:N20" si="3">(L10-J10)/J10</f>
        <v>-8.1327404479578397E-2</v>
      </c>
    </row>
    <row r="11" spans="1:14" ht="24.9" customHeight="1" x14ac:dyDescent="0.3">
      <c r="A11" s="56">
        <v>3</v>
      </c>
      <c r="B11" s="57" t="s">
        <v>8</v>
      </c>
      <c r="C11" s="29">
        <v>82335</v>
      </c>
      <c r="D11" s="30">
        <v>349270</v>
      </c>
      <c r="E11" s="31">
        <v>101343</v>
      </c>
      <c r="F11" s="31">
        <v>392108</v>
      </c>
      <c r="G11" s="32">
        <f t="shared" si="0"/>
        <v>0.23086172344689379</v>
      </c>
      <c r="H11" s="32">
        <f t="shared" si="1"/>
        <v>0.1226500987774501</v>
      </c>
      <c r="I11" s="29">
        <v>45961</v>
      </c>
      <c r="J11" s="30">
        <v>111586</v>
      </c>
      <c r="K11" s="30">
        <v>50734</v>
      </c>
      <c r="L11" s="30">
        <v>119931</v>
      </c>
      <c r="M11" s="32">
        <f t="shared" si="2"/>
        <v>0.10384891538478275</v>
      </c>
      <c r="N11" s="32">
        <f t="shared" si="3"/>
        <v>7.478536733998889E-2</v>
      </c>
    </row>
    <row r="12" spans="1:14" ht="24.9" customHeight="1" x14ac:dyDescent="0.3">
      <c r="A12" s="56">
        <v>4</v>
      </c>
      <c r="B12" s="57" t="s">
        <v>34</v>
      </c>
      <c r="C12" s="34">
        <v>53157</v>
      </c>
      <c r="D12" s="35">
        <v>320182</v>
      </c>
      <c r="E12" s="31">
        <v>50767</v>
      </c>
      <c r="F12" s="31">
        <v>277881</v>
      </c>
      <c r="G12" s="32">
        <f t="shared" si="0"/>
        <v>-4.4961152811482968E-2</v>
      </c>
      <c r="H12" s="32">
        <f t="shared" si="1"/>
        <v>-0.13211548431829398</v>
      </c>
      <c r="I12" s="34">
        <v>20083</v>
      </c>
      <c r="J12" s="35">
        <v>79976</v>
      </c>
      <c r="K12" s="35">
        <v>26578</v>
      </c>
      <c r="L12" s="35">
        <v>115296</v>
      </c>
      <c r="M12" s="32">
        <f t="shared" si="2"/>
        <v>0.32340785739182393</v>
      </c>
      <c r="N12" s="32">
        <f t="shared" si="3"/>
        <v>0.4416324897469241</v>
      </c>
    </row>
    <row r="13" spans="1:14" ht="24.9" customHeight="1" x14ac:dyDescent="0.3">
      <c r="A13" s="56">
        <v>5</v>
      </c>
      <c r="B13" s="57" t="s">
        <v>35</v>
      </c>
      <c r="C13" s="34">
        <v>80367</v>
      </c>
      <c r="D13" s="35">
        <v>440219</v>
      </c>
      <c r="E13" s="31">
        <v>86318</v>
      </c>
      <c r="F13" s="31">
        <v>441589</v>
      </c>
      <c r="G13" s="32">
        <f t="shared" si="0"/>
        <v>7.4047805691390745E-2</v>
      </c>
      <c r="H13" s="32">
        <f t="shared" si="1"/>
        <v>3.1120873928658236E-3</v>
      </c>
      <c r="I13" s="34">
        <v>54028</v>
      </c>
      <c r="J13" s="35">
        <v>287712</v>
      </c>
      <c r="K13" s="35">
        <v>54537</v>
      </c>
      <c r="L13" s="35">
        <v>276854</v>
      </c>
      <c r="M13" s="32">
        <f t="shared" si="2"/>
        <v>9.4210409417339151E-3</v>
      </c>
      <c r="N13" s="32">
        <f t="shared" si="3"/>
        <v>-3.7739128016905793E-2</v>
      </c>
    </row>
    <row r="14" spans="1:14" ht="24.9" customHeight="1" x14ac:dyDescent="0.3">
      <c r="A14" s="56">
        <v>6</v>
      </c>
      <c r="B14" s="57" t="s">
        <v>36</v>
      </c>
      <c r="C14" s="34">
        <v>6086</v>
      </c>
      <c r="D14" s="35">
        <v>37014</v>
      </c>
      <c r="E14" s="31">
        <v>6716</v>
      </c>
      <c r="F14" s="31">
        <v>27300</v>
      </c>
      <c r="G14" s="32">
        <f t="shared" si="0"/>
        <v>0.1035162668419323</v>
      </c>
      <c r="H14" s="32">
        <f t="shared" si="1"/>
        <v>-0.26244123845031608</v>
      </c>
      <c r="I14" s="34">
        <v>980</v>
      </c>
      <c r="J14" s="35">
        <v>6132</v>
      </c>
      <c r="K14" s="35">
        <v>605</v>
      </c>
      <c r="L14" s="35">
        <v>2642</v>
      </c>
      <c r="M14" s="32">
        <f t="shared" si="2"/>
        <v>-0.38265306122448978</v>
      </c>
      <c r="N14" s="32">
        <f t="shared" si="3"/>
        <v>-0.56914546640574037</v>
      </c>
    </row>
    <row r="15" spans="1:14" ht="24.9" customHeight="1" x14ac:dyDescent="0.3">
      <c r="A15" s="56">
        <v>7</v>
      </c>
      <c r="B15" s="57" t="s">
        <v>37</v>
      </c>
      <c r="C15" s="36">
        <v>105017</v>
      </c>
      <c r="D15" s="31">
        <v>793372</v>
      </c>
      <c r="E15" s="31">
        <v>114032</v>
      </c>
      <c r="F15" s="31">
        <v>727114</v>
      </c>
      <c r="G15" s="32">
        <f t="shared" si="0"/>
        <v>8.5843244427092763E-2</v>
      </c>
      <c r="H15" s="32">
        <f t="shared" si="1"/>
        <v>-8.3514416944384218E-2</v>
      </c>
      <c r="I15" s="36">
        <v>54447</v>
      </c>
      <c r="J15" s="31">
        <v>375731</v>
      </c>
      <c r="K15" s="35">
        <v>56037</v>
      </c>
      <c r="L15" s="35">
        <v>361976</v>
      </c>
      <c r="M15" s="32">
        <f t="shared" si="2"/>
        <v>2.9202710893162159E-2</v>
      </c>
      <c r="N15" s="32">
        <f t="shared" si="3"/>
        <v>-3.6608637562511474E-2</v>
      </c>
    </row>
    <row r="16" spans="1:14" ht="24.9" customHeight="1" x14ac:dyDescent="0.3">
      <c r="A16" s="56">
        <v>8</v>
      </c>
      <c r="B16" s="57" t="s">
        <v>38</v>
      </c>
      <c r="C16" s="29">
        <v>45430</v>
      </c>
      <c r="D16" s="30">
        <v>235331</v>
      </c>
      <c r="E16" s="31">
        <v>52707</v>
      </c>
      <c r="F16" s="31">
        <v>225644</v>
      </c>
      <c r="G16" s="32">
        <f t="shared" si="0"/>
        <v>0.16018049746863305</v>
      </c>
      <c r="H16" s="32">
        <f t="shared" si="1"/>
        <v>-4.116329765309288E-2</v>
      </c>
      <c r="I16" s="29">
        <v>23871</v>
      </c>
      <c r="J16" s="30">
        <v>86799</v>
      </c>
      <c r="K16" s="30">
        <v>24680</v>
      </c>
      <c r="L16" s="30">
        <v>83432</v>
      </c>
      <c r="M16" s="32">
        <f t="shared" si="2"/>
        <v>3.3890494742574676E-2</v>
      </c>
      <c r="N16" s="32">
        <f t="shared" si="3"/>
        <v>-3.8790769478911045E-2</v>
      </c>
    </row>
    <row r="17" spans="1:14" ht="24.9" customHeight="1" x14ac:dyDescent="0.3">
      <c r="A17" s="56">
        <v>9</v>
      </c>
      <c r="B17" s="57" t="s">
        <v>39</v>
      </c>
      <c r="C17" s="29">
        <v>60495</v>
      </c>
      <c r="D17" s="30">
        <v>469517</v>
      </c>
      <c r="E17" s="31">
        <v>47803</v>
      </c>
      <c r="F17" s="31">
        <v>385440</v>
      </c>
      <c r="G17" s="32">
        <f t="shared" si="0"/>
        <v>-0.20980246301347219</v>
      </c>
      <c r="H17" s="32">
        <f t="shared" si="1"/>
        <v>-0.17907125833569393</v>
      </c>
      <c r="I17" s="29">
        <v>31325</v>
      </c>
      <c r="J17" s="30">
        <v>169155</v>
      </c>
      <c r="K17" s="30">
        <v>23777</v>
      </c>
      <c r="L17" s="30">
        <v>153527</v>
      </c>
      <c r="M17" s="32">
        <f t="shared" si="2"/>
        <v>-0.24095770151636073</v>
      </c>
      <c r="N17" s="32">
        <f t="shared" si="3"/>
        <v>-9.2388637640034285E-2</v>
      </c>
    </row>
    <row r="18" spans="1:14" ht="24.9" customHeight="1" x14ac:dyDescent="0.3">
      <c r="A18" s="56">
        <v>10</v>
      </c>
      <c r="B18" s="57" t="s">
        <v>40</v>
      </c>
      <c r="C18" s="29">
        <v>24137</v>
      </c>
      <c r="D18" s="30">
        <v>384171</v>
      </c>
      <c r="E18" s="31">
        <v>30210</v>
      </c>
      <c r="F18" s="31">
        <v>476722</v>
      </c>
      <c r="G18" s="32">
        <f t="shared" si="0"/>
        <v>0.25160541906616396</v>
      </c>
      <c r="H18" s="32">
        <f t="shared" si="1"/>
        <v>0.24091094850990835</v>
      </c>
      <c r="I18" s="29">
        <v>6612</v>
      </c>
      <c r="J18" s="30">
        <v>140106</v>
      </c>
      <c r="K18" s="30">
        <v>8777</v>
      </c>
      <c r="L18" s="30">
        <v>174118</v>
      </c>
      <c r="M18" s="32">
        <f t="shared" si="2"/>
        <v>0.32743496672716271</v>
      </c>
      <c r="N18" s="32">
        <f t="shared" si="3"/>
        <v>0.24275905385922086</v>
      </c>
    </row>
    <row r="19" spans="1:14" ht="24.9" customHeight="1" x14ac:dyDescent="0.3">
      <c r="A19" s="56">
        <v>11</v>
      </c>
      <c r="B19" s="57" t="s">
        <v>41</v>
      </c>
      <c r="C19" s="34">
        <v>363787</v>
      </c>
      <c r="D19" s="35">
        <v>1595660</v>
      </c>
      <c r="E19" s="31">
        <v>327580</v>
      </c>
      <c r="F19" s="31">
        <v>1495669</v>
      </c>
      <c r="G19" s="32">
        <f t="shared" si="0"/>
        <v>-9.9528020517500621E-2</v>
      </c>
      <c r="H19" s="32">
        <f t="shared" si="1"/>
        <v>-6.2664352054949052E-2</v>
      </c>
      <c r="I19" s="34">
        <v>263023</v>
      </c>
      <c r="J19" s="35">
        <v>789265</v>
      </c>
      <c r="K19" s="35">
        <v>232801</v>
      </c>
      <c r="L19" s="35">
        <v>695235</v>
      </c>
      <c r="M19" s="32">
        <f t="shared" si="2"/>
        <v>-0.11490249902099817</v>
      </c>
      <c r="N19" s="32">
        <f t="shared" si="3"/>
        <v>-0.11913615832451711</v>
      </c>
    </row>
    <row r="20" spans="1:14" ht="24.9" customHeight="1" thickBot="1" x14ac:dyDescent="0.35">
      <c r="A20" s="58">
        <v>12</v>
      </c>
      <c r="B20" s="59" t="s">
        <v>42</v>
      </c>
      <c r="C20" s="37">
        <v>114130</v>
      </c>
      <c r="D20" s="38">
        <v>529649</v>
      </c>
      <c r="E20" s="39">
        <v>92809</v>
      </c>
      <c r="F20" s="39">
        <v>595294</v>
      </c>
      <c r="G20" s="40">
        <f t="shared" si="0"/>
        <v>-0.18681328309822132</v>
      </c>
      <c r="H20" s="40">
        <f t="shared" si="1"/>
        <v>0.12394057196369672</v>
      </c>
      <c r="I20" s="37">
        <v>42372</v>
      </c>
      <c r="J20" s="38">
        <v>211920</v>
      </c>
      <c r="K20" s="38">
        <v>49660</v>
      </c>
      <c r="L20" s="38">
        <v>247564</v>
      </c>
      <c r="M20" s="40">
        <f t="shared" si="2"/>
        <v>0.17200037760785425</v>
      </c>
      <c r="N20" s="32">
        <f t="shared" si="3"/>
        <v>0.16819554548886373</v>
      </c>
    </row>
    <row r="21" spans="1:14" s="55" customFormat="1" ht="24.9" customHeight="1" thickBot="1" x14ac:dyDescent="0.55000000000000004">
      <c r="A21" s="49"/>
      <c r="B21" s="50" t="s">
        <v>9</v>
      </c>
      <c r="C21" s="51">
        <f>SUM(C9:C20)</f>
        <v>1667930</v>
      </c>
      <c r="D21" s="52">
        <f t="shared" ref="D21:L21" si="4">SUM(D9:D20)</f>
        <v>8814635</v>
      </c>
      <c r="E21" s="52">
        <f>SUM(E9:E20)</f>
        <v>1716841</v>
      </c>
      <c r="F21" s="52">
        <f t="shared" ref="F21" si="5">SUM(F9:F20)</f>
        <v>8828862</v>
      </c>
      <c r="G21" s="53">
        <f>(E21-C21)/C21</f>
        <v>2.9324372125928547E-2</v>
      </c>
      <c r="H21" s="53">
        <f t="shared" si="1"/>
        <v>1.6140203196161839E-3</v>
      </c>
      <c r="I21" s="51">
        <f t="shared" si="4"/>
        <v>1052317</v>
      </c>
      <c r="J21" s="52">
        <f t="shared" si="4"/>
        <v>4361939</v>
      </c>
      <c r="K21" s="52">
        <f t="shared" si="4"/>
        <v>1073730</v>
      </c>
      <c r="L21" s="52">
        <f t="shared" si="4"/>
        <v>4270958</v>
      </c>
      <c r="M21" s="53">
        <f>(K21-I21)/I21</f>
        <v>2.0348431128642794E-2</v>
      </c>
      <c r="N21" s="54">
        <v>0.16819554548886373</v>
      </c>
    </row>
    <row r="22" spans="1:14" ht="24.9" customHeight="1" x14ac:dyDescent="0.3">
      <c r="A22" s="1" t="s">
        <v>10</v>
      </c>
      <c r="B22" s="98" t="s">
        <v>11</v>
      </c>
      <c r="C22" s="99"/>
      <c r="D22" s="99"/>
      <c r="E22" s="99"/>
      <c r="F22" s="99"/>
      <c r="G22" s="9"/>
      <c r="H22" s="13"/>
      <c r="I22" s="10"/>
      <c r="J22" s="11"/>
      <c r="K22" s="9"/>
      <c r="L22" s="12"/>
      <c r="M22" s="13"/>
      <c r="N22" s="14"/>
    </row>
    <row r="23" spans="1:14" ht="24.9" customHeight="1" x14ac:dyDescent="0.3">
      <c r="A23" s="56">
        <v>13</v>
      </c>
      <c r="B23" s="57" t="s">
        <v>12</v>
      </c>
      <c r="C23" s="34">
        <v>26436</v>
      </c>
      <c r="D23" s="35">
        <v>183981</v>
      </c>
      <c r="E23" s="31">
        <v>25429</v>
      </c>
      <c r="F23" s="31">
        <v>178851</v>
      </c>
      <c r="G23" s="32">
        <f t="shared" ref="G23:G37" si="6">(E23-C23)/C23</f>
        <v>-3.8091995763353002E-2</v>
      </c>
      <c r="H23" s="32">
        <f t="shared" si="1"/>
        <v>-2.7883314037862605E-2</v>
      </c>
      <c r="I23" s="34">
        <v>17093</v>
      </c>
      <c r="J23" s="35">
        <v>103225</v>
      </c>
      <c r="K23" s="35">
        <v>17610</v>
      </c>
      <c r="L23" s="35">
        <v>100468</v>
      </c>
      <c r="M23" s="40">
        <f t="shared" si="2"/>
        <v>3.0246299654829462E-2</v>
      </c>
      <c r="N23" s="32">
        <f t="shared" si="2"/>
        <v>-2.6708646161298134E-2</v>
      </c>
    </row>
    <row r="24" spans="1:14" ht="24.9" customHeight="1" x14ac:dyDescent="0.3">
      <c r="A24" s="56">
        <v>14</v>
      </c>
      <c r="B24" s="57" t="s">
        <v>13</v>
      </c>
      <c r="C24" s="29">
        <v>2631</v>
      </c>
      <c r="D24" s="30">
        <v>26379</v>
      </c>
      <c r="E24" s="31">
        <v>3201</v>
      </c>
      <c r="F24" s="31">
        <v>27102</v>
      </c>
      <c r="G24" s="32">
        <f t="shared" si="6"/>
        <v>0.21664766248574688</v>
      </c>
      <c r="H24" s="32">
        <f t="shared" si="1"/>
        <v>2.7408165586261798E-2</v>
      </c>
      <c r="I24" s="29">
        <v>120</v>
      </c>
      <c r="J24" s="30">
        <v>3558</v>
      </c>
      <c r="K24" s="30">
        <v>141</v>
      </c>
      <c r="L24" s="30">
        <v>4385</v>
      </c>
      <c r="M24" s="40">
        <f t="shared" si="2"/>
        <v>0.17499999999999999</v>
      </c>
      <c r="N24" s="32">
        <f t="shared" si="2"/>
        <v>0.23243395165823497</v>
      </c>
    </row>
    <row r="25" spans="1:14" ht="24.9" customHeight="1" x14ac:dyDescent="0.3">
      <c r="A25" s="56">
        <v>15</v>
      </c>
      <c r="B25" s="57" t="s">
        <v>14</v>
      </c>
      <c r="C25" s="29">
        <v>489425</v>
      </c>
      <c r="D25" s="30">
        <v>1999815</v>
      </c>
      <c r="E25" s="31">
        <v>507401</v>
      </c>
      <c r="F25" s="31">
        <v>2320524</v>
      </c>
      <c r="G25" s="32">
        <f t="shared" si="6"/>
        <v>3.672881442509067E-2</v>
      </c>
      <c r="H25" s="32">
        <f t="shared" si="1"/>
        <v>0.16036933416341012</v>
      </c>
      <c r="I25" s="29">
        <v>291156</v>
      </c>
      <c r="J25" s="30">
        <v>1043745</v>
      </c>
      <c r="K25" s="30">
        <v>299527</v>
      </c>
      <c r="L25" s="30">
        <v>1093968</v>
      </c>
      <c r="M25" s="40">
        <f t="shared" si="2"/>
        <v>2.8750910164997458E-2</v>
      </c>
      <c r="N25" s="32">
        <f t="shared" si="2"/>
        <v>4.8118074817124872E-2</v>
      </c>
    </row>
    <row r="26" spans="1:14" ht="24.9" customHeight="1" x14ac:dyDescent="0.3">
      <c r="A26" s="56">
        <v>16</v>
      </c>
      <c r="B26" s="57" t="s">
        <v>15</v>
      </c>
      <c r="C26" s="34">
        <v>109649</v>
      </c>
      <c r="D26" s="35">
        <v>796391</v>
      </c>
      <c r="E26" s="31">
        <v>113594</v>
      </c>
      <c r="F26" s="31">
        <v>865829.098</v>
      </c>
      <c r="G26" s="32">
        <f t="shared" si="6"/>
        <v>3.5978440295853134E-2</v>
      </c>
      <c r="H26" s="32">
        <f t="shared" si="1"/>
        <v>8.7190962730618507E-2</v>
      </c>
      <c r="I26" s="34">
        <v>78449</v>
      </c>
      <c r="J26" s="35">
        <v>284331</v>
      </c>
      <c r="K26" s="35">
        <v>77638</v>
      </c>
      <c r="L26" s="35">
        <v>306361</v>
      </c>
      <c r="M26" s="40">
        <f t="shared" si="2"/>
        <v>-1.033792655100766E-2</v>
      </c>
      <c r="N26" s="32">
        <f t="shared" si="2"/>
        <v>7.7480120000984767E-2</v>
      </c>
    </row>
    <row r="27" spans="1:14" ht="24.9" customHeight="1" x14ac:dyDescent="0.3">
      <c r="A27" s="56">
        <v>17</v>
      </c>
      <c r="B27" s="57" t="s">
        <v>16</v>
      </c>
      <c r="C27" s="34">
        <v>18968</v>
      </c>
      <c r="D27" s="35">
        <v>386353</v>
      </c>
      <c r="E27" s="31">
        <v>18291</v>
      </c>
      <c r="F27" s="31">
        <v>353385</v>
      </c>
      <c r="G27" s="32">
        <f t="shared" si="6"/>
        <v>-3.569169126950654E-2</v>
      </c>
      <c r="H27" s="32">
        <f t="shared" si="1"/>
        <v>-8.5331290296697573E-2</v>
      </c>
      <c r="I27" s="34">
        <v>9960</v>
      </c>
      <c r="J27" s="35">
        <v>233351</v>
      </c>
      <c r="K27" s="35">
        <v>9682</v>
      </c>
      <c r="L27" s="35">
        <v>213043</v>
      </c>
      <c r="M27" s="40">
        <f t="shared" si="2"/>
        <v>-2.791164658634538E-2</v>
      </c>
      <c r="N27" s="32">
        <f t="shared" si="2"/>
        <v>-8.7027696474409791E-2</v>
      </c>
    </row>
    <row r="28" spans="1:14" ht="24.9" customHeight="1" x14ac:dyDescent="0.3">
      <c r="A28" s="56">
        <v>18</v>
      </c>
      <c r="B28" s="57" t="s">
        <v>17</v>
      </c>
      <c r="C28" s="34">
        <v>65299</v>
      </c>
      <c r="D28" s="35">
        <v>157542</v>
      </c>
      <c r="E28" s="31">
        <v>63818</v>
      </c>
      <c r="F28" s="31">
        <v>124407</v>
      </c>
      <c r="G28" s="32">
        <f t="shared" si="6"/>
        <v>-2.2680286068699367E-2</v>
      </c>
      <c r="H28" s="32">
        <f t="shared" si="1"/>
        <v>-0.21032486575008569</v>
      </c>
      <c r="I28" s="34">
        <v>58063</v>
      </c>
      <c r="J28" s="35">
        <v>24142</v>
      </c>
      <c r="K28" s="35">
        <v>57483</v>
      </c>
      <c r="L28" s="35">
        <v>20073</v>
      </c>
      <c r="M28" s="40">
        <f>(K28-I28)/I28</f>
        <v>-9.9891497166870475E-3</v>
      </c>
      <c r="N28" s="32">
        <f t="shared" si="2"/>
        <v>-0.16854444536492419</v>
      </c>
    </row>
    <row r="29" spans="1:14" ht="24.9" customHeight="1" x14ac:dyDescent="0.3">
      <c r="A29" s="56">
        <v>19</v>
      </c>
      <c r="B29" s="57" t="s">
        <v>18</v>
      </c>
      <c r="C29" s="34">
        <v>19300</v>
      </c>
      <c r="D29" s="35">
        <v>48702</v>
      </c>
      <c r="E29" s="31">
        <v>19554</v>
      </c>
      <c r="F29" s="31">
        <v>47936</v>
      </c>
      <c r="G29" s="32">
        <f t="shared" si="6"/>
        <v>1.3160621761658031E-2</v>
      </c>
      <c r="H29" s="32">
        <f t="shared" si="1"/>
        <v>-1.5728306845714756E-2</v>
      </c>
      <c r="I29" s="34">
        <v>18704</v>
      </c>
      <c r="J29" s="35">
        <v>30325</v>
      </c>
      <c r="K29" s="30">
        <v>18969</v>
      </c>
      <c r="L29" s="30">
        <v>27942</v>
      </c>
      <c r="M29" s="40">
        <f t="shared" si="2"/>
        <v>1.416809238665526E-2</v>
      </c>
      <c r="N29" s="32">
        <f t="shared" si="2"/>
        <v>-7.858202802967848E-2</v>
      </c>
    </row>
    <row r="30" spans="1:14" ht="24.9" customHeight="1" x14ac:dyDescent="0.3">
      <c r="A30" s="56">
        <v>20</v>
      </c>
      <c r="B30" s="57" t="s">
        <v>19</v>
      </c>
      <c r="C30" s="36">
        <v>56769</v>
      </c>
      <c r="D30" s="31">
        <v>170214</v>
      </c>
      <c r="E30" s="31">
        <v>37041</v>
      </c>
      <c r="F30" s="31">
        <v>192881</v>
      </c>
      <c r="G30" s="32">
        <f t="shared" si="6"/>
        <v>-0.3475136077788934</v>
      </c>
      <c r="H30" s="32">
        <f t="shared" si="1"/>
        <v>0.13316765953446838</v>
      </c>
      <c r="I30" s="34">
        <v>14507</v>
      </c>
      <c r="J30" s="35">
        <v>52247</v>
      </c>
      <c r="K30" s="35">
        <v>12581</v>
      </c>
      <c r="L30" s="35">
        <v>82293</v>
      </c>
      <c r="M30" s="40">
        <f t="shared" si="2"/>
        <v>-0.13276349348590336</v>
      </c>
      <c r="N30" s="32">
        <f t="shared" si="2"/>
        <v>0.57507608092330664</v>
      </c>
    </row>
    <row r="31" spans="1:14" ht="24.9" customHeight="1" x14ac:dyDescent="0.3">
      <c r="A31" s="56">
        <v>21</v>
      </c>
      <c r="B31" s="59" t="s">
        <v>20</v>
      </c>
      <c r="C31" s="41">
        <v>48583</v>
      </c>
      <c r="D31" s="42">
        <v>619736</v>
      </c>
      <c r="E31" s="31">
        <v>61664</v>
      </c>
      <c r="F31" s="31">
        <v>689533</v>
      </c>
      <c r="G31" s="32">
        <f t="shared" si="6"/>
        <v>0.26925056089578658</v>
      </c>
      <c r="H31" s="32">
        <f t="shared" si="1"/>
        <v>0.11262376237623763</v>
      </c>
      <c r="I31" s="41">
        <v>39698</v>
      </c>
      <c r="J31" s="42">
        <v>364112</v>
      </c>
      <c r="K31" s="30">
        <v>48612</v>
      </c>
      <c r="L31" s="30">
        <v>378960</v>
      </c>
      <c r="M31" s="40">
        <f t="shared" si="2"/>
        <v>0.22454531714444054</v>
      </c>
      <c r="N31" s="32">
        <f t="shared" si="2"/>
        <v>4.0778661510743948E-2</v>
      </c>
    </row>
    <row r="32" spans="1:14" ht="24.9" customHeight="1" x14ac:dyDescent="0.3">
      <c r="A32" s="56">
        <v>22</v>
      </c>
      <c r="B32" s="57" t="s">
        <v>43</v>
      </c>
      <c r="C32" s="34">
        <v>46420</v>
      </c>
      <c r="D32" s="35">
        <v>13011</v>
      </c>
      <c r="E32" s="31">
        <v>30890</v>
      </c>
      <c r="F32" s="31">
        <v>13011</v>
      </c>
      <c r="G32" s="32">
        <f t="shared" si="6"/>
        <v>-0.33455407152089617</v>
      </c>
      <c r="H32" s="32">
        <f t="shared" si="1"/>
        <v>0</v>
      </c>
      <c r="I32" s="34">
        <v>7644</v>
      </c>
      <c r="J32" s="35">
        <v>1887</v>
      </c>
      <c r="K32" s="35">
        <v>7644</v>
      </c>
      <c r="L32" s="35">
        <v>1887</v>
      </c>
      <c r="M32" s="40">
        <f t="shared" si="2"/>
        <v>0</v>
      </c>
      <c r="N32" s="32">
        <f t="shared" si="2"/>
        <v>0</v>
      </c>
    </row>
    <row r="33" spans="1:14" ht="24.9" customHeight="1" x14ac:dyDescent="0.3">
      <c r="A33" s="56">
        <v>23</v>
      </c>
      <c r="B33" s="57" t="s">
        <v>44</v>
      </c>
      <c r="C33" s="34">
        <v>15140</v>
      </c>
      <c r="D33" s="35">
        <v>65552</v>
      </c>
      <c r="E33" s="31">
        <v>18205</v>
      </c>
      <c r="F33" s="31">
        <v>80020</v>
      </c>
      <c r="G33" s="32">
        <f t="shared" si="6"/>
        <v>0.202443857331572</v>
      </c>
      <c r="H33" s="32">
        <f t="shared" si="1"/>
        <v>0.22071027581156943</v>
      </c>
      <c r="I33" s="34">
        <v>4458</v>
      </c>
      <c r="J33" s="35">
        <v>17254</v>
      </c>
      <c r="K33" s="30">
        <v>5297</v>
      </c>
      <c r="L33" s="30">
        <v>18873</v>
      </c>
      <c r="M33" s="40">
        <f t="shared" si="2"/>
        <v>0.18820098698968146</v>
      </c>
      <c r="N33" s="32">
        <f t="shared" si="2"/>
        <v>9.3833314014141647E-2</v>
      </c>
    </row>
    <row r="34" spans="1:14" ht="24.9" customHeight="1" x14ac:dyDescent="0.3">
      <c r="A34" s="56">
        <v>24</v>
      </c>
      <c r="B34" s="57" t="s">
        <v>45</v>
      </c>
      <c r="C34" s="29">
        <v>19899</v>
      </c>
      <c r="D34" s="30">
        <v>197474</v>
      </c>
      <c r="E34" s="31">
        <v>26240</v>
      </c>
      <c r="F34" s="31">
        <v>220606</v>
      </c>
      <c r="G34" s="32">
        <f t="shared" si="6"/>
        <v>0.31865922910699029</v>
      </c>
      <c r="H34" s="32">
        <f t="shared" si="1"/>
        <v>0.11713947152536537</v>
      </c>
      <c r="I34" s="29">
        <v>11213</v>
      </c>
      <c r="J34" s="30">
        <v>110601</v>
      </c>
      <c r="K34" s="31">
        <v>14126</v>
      </c>
      <c r="L34" s="31">
        <v>122932</v>
      </c>
      <c r="M34" s="40">
        <f t="shared" si="2"/>
        <v>0.25978774636582536</v>
      </c>
      <c r="N34" s="32">
        <f t="shared" si="2"/>
        <v>0.1114908545130695</v>
      </c>
    </row>
    <row r="35" spans="1:14" ht="24.9" customHeight="1" x14ac:dyDescent="0.3">
      <c r="A35" s="56">
        <v>25</v>
      </c>
      <c r="B35" s="57" t="s">
        <v>46</v>
      </c>
      <c r="C35" s="34">
        <v>0</v>
      </c>
      <c r="D35" s="35">
        <v>0</v>
      </c>
      <c r="E35" s="31">
        <v>159091</v>
      </c>
      <c r="F35" s="31">
        <v>35659</v>
      </c>
      <c r="G35" s="32">
        <v>0</v>
      </c>
      <c r="H35" s="32">
        <v>0</v>
      </c>
      <c r="I35" s="34">
        <v>0</v>
      </c>
      <c r="J35" s="35">
        <v>0</v>
      </c>
      <c r="K35" s="33">
        <v>68379</v>
      </c>
      <c r="L35" s="33">
        <v>15320</v>
      </c>
      <c r="M35" s="40">
        <v>0</v>
      </c>
      <c r="N35" s="32">
        <v>0</v>
      </c>
    </row>
    <row r="36" spans="1:14" ht="24.9" customHeight="1" thickBot="1" x14ac:dyDescent="0.35">
      <c r="A36" s="56">
        <v>26</v>
      </c>
      <c r="B36" s="59" t="s">
        <v>47</v>
      </c>
      <c r="C36" s="41">
        <v>0</v>
      </c>
      <c r="D36" s="42">
        <v>0</v>
      </c>
      <c r="E36" s="39">
        <v>68789</v>
      </c>
      <c r="F36" s="39">
        <v>23866</v>
      </c>
      <c r="G36" s="40">
        <v>0</v>
      </c>
      <c r="H36" s="40">
        <v>0</v>
      </c>
      <c r="I36" s="41">
        <v>0</v>
      </c>
      <c r="J36" s="42">
        <v>0</v>
      </c>
      <c r="K36" s="39">
        <v>7109</v>
      </c>
      <c r="L36" s="39">
        <v>2747</v>
      </c>
      <c r="M36" s="40">
        <v>0</v>
      </c>
      <c r="N36" s="32">
        <v>0</v>
      </c>
    </row>
    <row r="37" spans="1:14" s="55" customFormat="1" ht="24.9" customHeight="1" thickBot="1" x14ac:dyDescent="0.55000000000000004">
      <c r="A37" s="49"/>
      <c r="B37" s="50" t="s">
        <v>9</v>
      </c>
      <c r="C37" s="51">
        <f>SUM(C23:C36)</f>
        <v>918519</v>
      </c>
      <c r="D37" s="52">
        <f t="shared" ref="D37:L37" si="7">SUM(D23:D36)</f>
        <v>4665150</v>
      </c>
      <c r="E37" s="52">
        <f>SUM(E23:E36)</f>
        <v>1153208</v>
      </c>
      <c r="F37" s="52">
        <f t="shared" ref="F37" si="8">SUM(F23:F36)</f>
        <v>5173610.0980000002</v>
      </c>
      <c r="G37" s="53">
        <f t="shared" si="6"/>
        <v>0.25550805154819878</v>
      </c>
      <c r="H37" s="53">
        <f t="shared" si="1"/>
        <v>0.10899115741187319</v>
      </c>
      <c r="I37" s="51">
        <f t="shared" si="7"/>
        <v>551065</v>
      </c>
      <c r="J37" s="52">
        <f t="shared" si="7"/>
        <v>2268778</v>
      </c>
      <c r="K37" s="52">
        <f t="shared" si="7"/>
        <v>644798</v>
      </c>
      <c r="L37" s="52">
        <f t="shared" si="7"/>
        <v>2389252</v>
      </c>
      <c r="M37" s="53">
        <f t="shared" si="2"/>
        <v>0.17009427200058069</v>
      </c>
      <c r="N37" s="54">
        <v>0.16819554548886373</v>
      </c>
    </row>
    <row r="38" spans="1:14" ht="24.9" customHeight="1" x14ac:dyDescent="0.3">
      <c r="A38" s="1" t="s">
        <v>21</v>
      </c>
      <c r="B38" s="75" t="s">
        <v>22</v>
      </c>
      <c r="C38" s="76"/>
      <c r="D38" s="76"/>
      <c r="E38" s="76"/>
      <c r="F38" s="77"/>
      <c r="G38" s="15"/>
      <c r="H38" s="13"/>
      <c r="I38" s="16"/>
      <c r="J38" s="17"/>
      <c r="K38" s="18"/>
      <c r="L38" s="18"/>
      <c r="M38" s="13"/>
      <c r="N38" s="14"/>
    </row>
    <row r="39" spans="1:14" ht="24.9" customHeight="1" thickBot="1" x14ac:dyDescent="0.35">
      <c r="A39" s="58">
        <v>27</v>
      </c>
      <c r="B39" s="59" t="s">
        <v>23</v>
      </c>
      <c r="C39" s="37">
        <v>280633</v>
      </c>
      <c r="D39" s="38">
        <v>625852</v>
      </c>
      <c r="E39" s="39">
        <v>309273</v>
      </c>
      <c r="F39" s="39">
        <v>664846</v>
      </c>
      <c r="G39" s="40">
        <f t="shared" ref="G39:G40" si="9">(E39-C39)/C39</f>
        <v>0.10205499709585117</v>
      </c>
      <c r="H39" s="40">
        <f t="shared" si="1"/>
        <v>6.2305465189853193E-2</v>
      </c>
      <c r="I39" s="37">
        <v>208017</v>
      </c>
      <c r="J39" s="38">
        <v>545667</v>
      </c>
      <c r="K39" s="38">
        <v>236327</v>
      </c>
      <c r="L39" s="38">
        <v>581871</v>
      </c>
      <c r="M39" s="40">
        <f t="shared" si="2"/>
        <v>0.13609464611065442</v>
      </c>
      <c r="N39" s="32">
        <f t="shared" si="2"/>
        <v>6.6348157392695548E-2</v>
      </c>
    </row>
    <row r="40" spans="1:14" s="55" customFormat="1" ht="24.9" customHeight="1" thickBot="1" x14ac:dyDescent="0.55000000000000004">
      <c r="A40" s="60"/>
      <c r="B40" s="61" t="s">
        <v>9</v>
      </c>
      <c r="C40" s="51">
        <f>C39</f>
        <v>280633</v>
      </c>
      <c r="D40" s="51">
        <f t="shared" ref="D40:F40" si="10">D39</f>
        <v>625852</v>
      </c>
      <c r="E40" s="51">
        <f t="shared" si="10"/>
        <v>309273</v>
      </c>
      <c r="F40" s="51">
        <f t="shared" si="10"/>
        <v>664846</v>
      </c>
      <c r="G40" s="53">
        <f t="shared" si="9"/>
        <v>0.10205499709585117</v>
      </c>
      <c r="H40" s="53">
        <f t="shared" si="1"/>
        <v>6.2305465189853193E-2</v>
      </c>
      <c r="I40" s="51">
        <f>I39</f>
        <v>208017</v>
      </c>
      <c r="J40" s="51">
        <f t="shared" ref="J40:L40" si="11">J39</f>
        <v>545667</v>
      </c>
      <c r="K40" s="51">
        <f t="shared" si="11"/>
        <v>236327</v>
      </c>
      <c r="L40" s="51">
        <f t="shared" si="11"/>
        <v>581871</v>
      </c>
      <c r="M40" s="53">
        <f t="shared" si="2"/>
        <v>0.13609464611065442</v>
      </c>
      <c r="N40" s="54">
        <v>0.57507608092330664</v>
      </c>
    </row>
    <row r="41" spans="1:14" ht="24.9" customHeight="1" x14ac:dyDescent="0.3">
      <c r="A41" s="1" t="s">
        <v>24</v>
      </c>
      <c r="B41" s="68" t="s">
        <v>25</v>
      </c>
      <c r="C41" s="16"/>
      <c r="D41" s="19"/>
      <c r="E41" s="18"/>
      <c r="F41" s="18"/>
      <c r="G41" s="15"/>
      <c r="H41" s="13"/>
      <c r="I41" s="16"/>
      <c r="J41" s="17"/>
      <c r="K41" s="18"/>
      <c r="L41" s="18"/>
      <c r="M41" s="13"/>
      <c r="N41" s="14"/>
    </row>
    <row r="42" spans="1:14" ht="24.6" customHeight="1" thickBot="1" x14ac:dyDescent="0.35">
      <c r="A42" s="58">
        <v>28</v>
      </c>
      <c r="B42" s="59" t="s">
        <v>49</v>
      </c>
      <c r="C42" s="37">
        <v>1344404</v>
      </c>
      <c r="D42" s="38">
        <v>1048065</v>
      </c>
      <c r="E42" s="39">
        <v>1282621</v>
      </c>
      <c r="F42" s="39">
        <v>1001257</v>
      </c>
      <c r="G42" s="40">
        <f t="shared" ref="G42:G43" si="12">(E42-C42)/C42</f>
        <v>-4.595567998905091E-2</v>
      </c>
      <c r="H42" s="40">
        <f t="shared" si="1"/>
        <v>-4.4661352110794653E-2</v>
      </c>
      <c r="I42" s="37">
        <v>1105581</v>
      </c>
      <c r="J42" s="38">
        <v>774205</v>
      </c>
      <c r="K42" s="38">
        <v>1082319</v>
      </c>
      <c r="L42" s="38">
        <v>798013</v>
      </c>
      <c r="M42" s="40">
        <f t="shared" si="2"/>
        <v>-2.1040520775953999E-2</v>
      </c>
      <c r="N42" s="32">
        <f t="shared" si="2"/>
        <v>3.0751545133394901E-2</v>
      </c>
    </row>
    <row r="43" spans="1:14" s="55" customFormat="1" ht="24.9" customHeight="1" thickBot="1" x14ac:dyDescent="0.55000000000000004">
      <c r="A43" s="60"/>
      <c r="B43" s="61" t="s">
        <v>9</v>
      </c>
      <c r="C43" s="51">
        <f>SUM(C42:C42)</f>
        <v>1344404</v>
      </c>
      <c r="D43" s="52">
        <f>SUM(D42:D42)</f>
        <v>1048065</v>
      </c>
      <c r="E43" s="52">
        <f t="shared" ref="E43:F43" si="13">SUM(E42:E42)</f>
        <v>1282621</v>
      </c>
      <c r="F43" s="52">
        <f t="shared" si="13"/>
        <v>1001257</v>
      </c>
      <c r="G43" s="53">
        <f t="shared" si="12"/>
        <v>-4.595567998905091E-2</v>
      </c>
      <c r="H43" s="53">
        <f t="shared" si="1"/>
        <v>-4.4661352110794653E-2</v>
      </c>
      <c r="I43" s="51">
        <f>SUM(I42:I42)</f>
        <v>1105581</v>
      </c>
      <c r="J43" s="52">
        <f>SUM(J42:J42)</f>
        <v>774205</v>
      </c>
      <c r="K43" s="52">
        <v>1093559</v>
      </c>
      <c r="L43" s="52">
        <v>863947</v>
      </c>
      <c r="M43" s="53">
        <f t="shared" si="2"/>
        <v>-1.0873920590169332E-2</v>
      </c>
      <c r="N43" s="54">
        <f t="shared" si="2"/>
        <v>0.11591503542343436</v>
      </c>
    </row>
    <row r="44" spans="1:14" ht="24.9" customHeight="1" thickBot="1" x14ac:dyDescent="0.35">
      <c r="A44" s="4"/>
      <c r="B44" s="69" t="s">
        <v>26</v>
      </c>
      <c r="C44" s="20"/>
      <c r="D44" s="3"/>
      <c r="E44" s="21"/>
      <c r="F44" s="21"/>
      <c r="G44" s="22"/>
      <c r="H44" s="24"/>
      <c r="I44" s="20"/>
      <c r="J44" s="23"/>
      <c r="K44" s="21"/>
      <c r="L44" s="21"/>
      <c r="M44" s="24"/>
      <c r="N44" s="25"/>
    </row>
    <row r="45" spans="1:14" s="55" customFormat="1" ht="24.9" customHeight="1" thickBot="1" x14ac:dyDescent="0.55000000000000004">
      <c r="A45" s="60"/>
      <c r="B45" s="61" t="s">
        <v>27</v>
      </c>
      <c r="C45" s="51">
        <f>C21+C37</f>
        <v>2586449</v>
      </c>
      <c r="D45" s="52">
        <f>D21+D37</f>
        <v>13479785</v>
      </c>
      <c r="E45" s="52">
        <f>E21+E37</f>
        <v>2870049</v>
      </c>
      <c r="F45" s="52">
        <f>F21+F37</f>
        <v>14002472.098000001</v>
      </c>
      <c r="G45" s="53">
        <f t="shared" ref="G45:G49" si="14">(E45-C45)/C45</f>
        <v>0.10964840211425007</v>
      </c>
      <c r="H45" s="53">
        <f t="shared" si="1"/>
        <v>3.8775625724000874E-2</v>
      </c>
      <c r="I45" s="51">
        <f>I21+I37</f>
        <v>1603382</v>
      </c>
      <c r="J45" s="52">
        <f>J21+J37</f>
        <v>6630717</v>
      </c>
      <c r="K45" s="52">
        <f t="shared" ref="K45:L45" si="15">K21+K37</f>
        <v>1718528</v>
      </c>
      <c r="L45" s="52">
        <f t="shared" si="15"/>
        <v>6660210</v>
      </c>
      <c r="M45" s="53">
        <f t="shared" si="2"/>
        <v>7.1814452201658746E-2</v>
      </c>
      <c r="N45" s="54">
        <f t="shared" si="2"/>
        <v>4.4479352685388319E-3</v>
      </c>
    </row>
    <row r="46" spans="1:14" ht="24.9" customHeight="1" thickBot="1" x14ac:dyDescent="0.35">
      <c r="A46" s="4"/>
      <c r="B46" s="69" t="s">
        <v>28</v>
      </c>
      <c r="C46" s="43">
        <f>C40</f>
        <v>280633</v>
      </c>
      <c r="D46" s="43">
        <f t="shared" ref="D46:F46" si="16">D40</f>
        <v>625852</v>
      </c>
      <c r="E46" s="43">
        <f t="shared" si="16"/>
        <v>309273</v>
      </c>
      <c r="F46" s="43">
        <f t="shared" si="16"/>
        <v>664846</v>
      </c>
      <c r="G46" s="44">
        <f t="shared" si="14"/>
        <v>0.10205499709585117</v>
      </c>
      <c r="H46" s="44">
        <f t="shared" si="1"/>
        <v>6.2305465189853193E-2</v>
      </c>
      <c r="I46" s="43">
        <f>I40</f>
        <v>208017</v>
      </c>
      <c r="J46" s="43">
        <f t="shared" ref="J46:L46" si="17">J40</f>
        <v>545667</v>
      </c>
      <c r="K46" s="43">
        <f t="shared" si="17"/>
        <v>236327</v>
      </c>
      <c r="L46" s="43">
        <f t="shared" si="17"/>
        <v>581871</v>
      </c>
      <c r="M46" s="44">
        <f t="shared" si="2"/>
        <v>0.13609464611065442</v>
      </c>
      <c r="N46" s="45">
        <f t="shared" si="2"/>
        <v>6.6348157392695548E-2</v>
      </c>
    </row>
    <row r="47" spans="1:14" s="55" customFormat="1" ht="24.9" customHeight="1" thickBot="1" x14ac:dyDescent="0.55000000000000004">
      <c r="A47" s="62"/>
      <c r="B47" s="63" t="s">
        <v>29</v>
      </c>
      <c r="C47" s="64">
        <f>C45+C46</f>
        <v>2867082</v>
      </c>
      <c r="D47" s="65">
        <f t="shared" ref="D47:L47" si="18">D45+D46</f>
        <v>14105637</v>
      </c>
      <c r="E47" s="65">
        <f>E45+E46</f>
        <v>3179322</v>
      </c>
      <c r="F47" s="65">
        <f t="shared" ref="F47" si="19">F45+F46</f>
        <v>14667318.098000001</v>
      </c>
      <c r="G47" s="66">
        <f t="shared" si="14"/>
        <v>0.10890515164895877</v>
      </c>
      <c r="H47" s="66">
        <f t="shared" si="1"/>
        <v>3.981961948971189E-2</v>
      </c>
      <c r="I47" s="64">
        <f t="shared" si="18"/>
        <v>1811399</v>
      </c>
      <c r="J47" s="65">
        <f t="shared" si="18"/>
        <v>7176384</v>
      </c>
      <c r="K47" s="65">
        <f t="shared" si="18"/>
        <v>1954855</v>
      </c>
      <c r="L47" s="65">
        <f t="shared" si="18"/>
        <v>7242081</v>
      </c>
      <c r="M47" s="66">
        <f t="shared" si="2"/>
        <v>7.9196245553850922E-2</v>
      </c>
      <c r="N47" s="67">
        <f t="shared" si="2"/>
        <v>9.154610455627793E-3</v>
      </c>
    </row>
    <row r="48" spans="1:14" ht="24.9" customHeight="1" thickBot="1" x14ac:dyDescent="0.35">
      <c r="A48" s="2"/>
      <c r="B48" s="69" t="s">
        <v>30</v>
      </c>
      <c r="C48" s="20"/>
      <c r="D48" s="3"/>
      <c r="E48" s="21"/>
      <c r="F48" s="21"/>
      <c r="G48" s="24"/>
      <c r="H48" s="24"/>
      <c r="I48" s="20"/>
      <c r="J48" s="23"/>
      <c r="K48" s="21"/>
      <c r="L48" s="21"/>
      <c r="M48" s="24"/>
      <c r="N48" s="25"/>
    </row>
    <row r="49" spans="1:14" s="55" customFormat="1" ht="24.9" customHeight="1" thickBot="1" x14ac:dyDescent="0.55000000000000004">
      <c r="A49" s="62"/>
      <c r="B49" s="63" t="s">
        <v>31</v>
      </c>
      <c r="C49" s="64">
        <f>C47+C43</f>
        <v>4211486</v>
      </c>
      <c r="D49" s="65">
        <f t="shared" ref="D49:L49" si="20">D47+D43</f>
        <v>15153702</v>
      </c>
      <c r="E49" s="65">
        <f>E47+E43</f>
        <v>4461943</v>
      </c>
      <c r="F49" s="65">
        <f t="shared" ref="F49" si="21">F47+F43</f>
        <v>15668575.098000001</v>
      </c>
      <c r="G49" s="66">
        <f t="shared" si="14"/>
        <v>5.9469982804169361E-2</v>
      </c>
      <c r="H49" s="66">
        <f t="shared" si="1"/>
        <v>3.3976720539971104E-2</v>
      </c>
      <c r="I49" s="64">
        <f t="shared" si="20"/>
        <v>2916980</v>
      </c>
      <c r="J49" s="65">
        <f t="shared" si="20"/>
        <v>7950589</v>
      </c>
      <c r="K49" s="65">
        <f t="shared" si="20"/>
        <v>3048414</v>
      </c>
      <c r="L49" s="65">
        <f t="shared" si="20"/>
        <v>8106028</v>
      </c>
      <c r="M49" s="66">
        <f t="shared" si="2"/>
        <v>4.5058245171375876E-2</v>
      </c>
      <c r="N49" s="67">
        <f t="shared" si="2"/>
        <v>1.9550627003860972E-2</v>
      </c>
    </row>
    <row r="50" spans="1:14" ht="24" customHeight="1" x14ac:dyDescent="0.4">
      <c r="M50" s="100" t="s">
        <v>52</v>
      </c>
    </row>
  </sheetData>
  <mergeCells count="16">
    <mergeCell ref="M4:N4"/>
    <mergeCell ref="A2:N2"/>
    <mergeCell ref="M3:N3"/>
    <mergeCell ref="B38:F38"/>
    <mergeCell ref="B8:H8"/>
    <mergeCell ref="A5:A7"/>
    <mergeCell ref="C5:H5"/>
    <mergeCell ref="C6:D6"/>
    <mergeCell ref="E6:F6"/>
    <mergeCell ref="G6:H6"/>
    <mergeCell ref="B5:B7"/>
    <mergeCell ref="I5:N5"/>
    <mergeCell ref="I6:J6"/>
    <mergeCell ref="K6:L6"/>
    <mergeCell ref="M6:N6"/>
    <mergeCell ref="B22:F22"/>
  </mergeCells>
  <pageMargins left="0.7" right="0.31" top="0.54" bottom="0.55000000000000004" header="0.27" footer="0.3"/>
  <pageSetup scale="4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2020-12-07T10:29:54Z</dcterms:modified>
</cp:coreProperties>
</file>