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7668"/>
  </bookViews>
  <sheets>
    <sheet name="Dec 2020" sheetId="2" r:id="rId1"/>
  </sheets>
  <calcPr calcId="162913"/>
</workbook>
</file>

<file path=xl/calcChain.xml><?xml version="1.0" encoding="utf-8"?>
<calcChain xmlns="http://schemas.openxmlformats.org/spreadsheetml/2006/main">
  <c r="D45" i="2" l="1"/>
  <c r="E45" i="2"/>
  <c r="G45" i="2"/>
  <c r="H45" i="2"/>
  <c r="I45" i="2"/>
  <c r="C45" i="2"/>
  <c r="D43" i="2"/>
  <c r="E43" i="2"/>
  <c r="G43" i="2"/>
  <c r="C43" i="2"/>
  <c r="I42" i="2"/>
  <c r="H42" i="2"/>
  <c r="F45" i="2"/>
  <c r="F43" i="2" l="1"/>
  <c r="H43" i="2" s="1"/>
  <c r="H19" i="2"/>
  <c r="G39" i="2" l="1"/>
  <c r="E39" i="2"/>
  <c r="D39" i="2"/>
  <c r="C39" i="2"/>
  <c r="G36" i="2"/>
  <c r="E36" i="2"/>
  <c r="D36" i="2"/>
  <c r="C36" i="2"/>
  <c r="G32" i="2"/>
  <c r="G37" i="2" s="1"/>
  <c r="E32" i="2"/>
  <c r="E37" i="2" s="1"/>
  <c r="D32" i="2"/>
  <c r="C32" i="2"/>
  <c r="G21" i="2"/>
  <c r="E21" i="2"/>
  <c r="D21" i="2"/>
  <c r="C21" i="2"/>
  <c r="I41" i="2"/>
  <c r="I38" i="2"/>
  <c r="I35" i="2"/>
  <c r="I34" i="2"/>
  <c r="I33" i="2"/>
  <c r="I31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H34" i="2"/>
  <c r="H38" i="2"/>
  <c r="H35" i="2"/>
  <c r="H33" i="2"/>
  <c r="H31" i="2"/>
  <c r="H30" i="2"/>
  <c r="H29" i="2"/>
  <c r="H28" i="2"/>
  <c r="H27" i="2"/>
  <c r="H26" i="2"/>
  <c r="H25" i="2"/>
  <c r="H24" i="2"/>
  <c r="H23" i="2"/>
  <c r="H22" i="2"/>
  <c r="H20" i="2"/>
  <c r="H18" i="2"/>
  <c r="H17" i="2"/>
  <c r="H16" i="2"/>
  <c r="H15" i="2"/>
  <c r="H14" i="2"/>
  <c r="H13" i="2"/>
  <c r="H12" i="2"/>
  <c r="H11" i="2"/>
  <c r="H10" i="2"/>
  <c r="H9" i="2"/>
  <c r="D37" i="2" l="1"/>
  <c r="D40" i="2" s="1"/>
  <c r="C37" i="2"/>
  <c r="C40" i="2" s="1"/>
  <c r="C47" i="2" s="1"/>
  <c r="I43" i="2"/>
  <c r="F36" i="2"/>
  <c r="H36" i="2" s="1"/>
  <c r="E40" i="2"/>
  <c r="E47" i="2" s="1"/>
  <c r="H41" i="2"/>
  <c r="I39" i="2"/>
  <c r="G40" i="2"/>
  <c r="G47" i="2" s="1"/>
  <c r="F21" i="2"/>
  <c r="H21" i="2" s="1"/>
  <c r="F39" i="2"/>
  <c r="H39" i="2" s="1"/>
  <c r="I36" i="2"/>
  <c r="I32" i="2"/>
  <c r="F32" i="2"/>
  <c r="H32" i="2" s="1"/>
  <c r="I21" i="2"/>
  <c r="I37" i="2" l="1"/>
  <c r="F37" i="2"/>
  <c r="H37" i="2" s="1"/>
  <c r="F40" i="2"/>
  <c r="H40" i="2" s="1"/>
  <c r="D47" i="2"/>
  <c r="I47" i="2" s="1"/>
  <c r="I40" i="2"/>
  <c r="F47" i="2" l="1"/>
  <c r="H47" i="2" s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<sst xmlns="http://schemas.openxmlformats.org/spreadsheetml/2006/main" count="53" uniqueCount="53">
  <si>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</si>
  <si>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</si>
  <si>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</si>
  <si>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</si>
  <si>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</si>
  <si>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</si>
  <si>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</si>
  <si>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</si>
  <si>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</si>
  <si>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</si>
  <si>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</si>
  <si>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</si>
  <si>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</si>
  <si>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</si>
  <si>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</si>
  <si>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</si>
  <si>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</si>
  <si>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</si>
  <si>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</si>
  <si>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</si>
  <si>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</si>
  <si>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</si>
  <si>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</si>
  <si>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</si>
  <si>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</si>
  <si>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</si>
  <si>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</si>
  <si>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</si>
  <si>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</si>
  <si>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AU Small Finance Bank</t>
  </si>
  <si>
    <t>Equitas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</si>
  <si>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</si>
  <si>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</si>
  <si>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</si>
  <si>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</si>
  <si>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</si>
  <si>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</si>
  <si>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</si>
  <si>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</si>
  <si>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</si>
  <si>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</si>
  <si>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</si>
  <si>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</si>
  <si>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</si>
  <si>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</si>
  <si>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</si>
  <si>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</si>
  <si>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NCCB</t>
  </si>
  <si>
    <t>CTZ URBAN</t>
  </si>
  <si>
    <t>DISTRICT NAME : SBS NAGAR</t>
  </si>
  <si>
    <t>SLBC PUNJAB</t>
  </si>
  <si>
    <t>CD RATIO OF BANKS AS ON 30.06.2021 (Net of NRE Deposit)</t>
  </si>
  <si>
    <t xml:space="preserve">Annexure - 14.2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</si>
</sst>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" fontId="7" fillId="0" borderId="2" xfId="0" applyNumberFormat="1" applyFont="1" applyBorder="1" applyAlignment="1">
      <alignment horizontal="left" vertical="top"/>
    </xf>
    <xf numFmtId="1" fontId="7" fillId="0" borderId="20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2" borderId="17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view="pageBreakPreview" zoomScale="60" zoomScaleNormal="100" workbookViewId="0">
      <selection activeCell="A6" sqref="A6:A7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</cols>
  <sheetData>
    <row r="2" spans="1:9" ht="15" thickBot="1" x14ac:dyDescent="0.35">
      <c r="H2" s="35" t="s">
        <v>52</v>
      </c>
      <c r="I2" s="35"/>
    </row>
    <row r="3" spans="1:9" ht="22.8" thickBot="1" x14ac:dyDescent="0.4">
      <c r="A3" s="36" t="s">
        <v>49</v>
      </c>
      <c r="B3" s="37"/>
      <c r="C3" s="37"/>
      <c r="D3" s="37"/>
      <c r="E3" s="37"/>
      <c r="F3" s="37"/>
      <c r="G3" s="37"/>
      <c r="H3" s="37"/>
      <c r="I3" s="38"/>
    </row>
    <row r="4" spans="1:9" s="9" customFormat="1" ht="14.25" customHeight="1" thickBot="1" x14ac:dyDescent="0.35">
      <c r="A4" s="42" t="s">
        <v>51</v>
      </c>
      <c r="B4" s="43"/>
      <c r="C4" s="43"/>
      <c r="D4" s="43"/>
      <c r="E4" s="43"/>
      <c r="F4" s="43"/>
      <c r="G4" s="43"/>
      <c r="H4" s="43"/>
      <c r="I4" s="44"/>
    </row>
    <row r="5" spans="1:9" s="9" customFormat="1" ht="13.65" customHeight="1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9" s="9" customFormat="1" ht="39" customHeight="1" x14ac:dyDescent="0.3">
      <c r="A6" s="45" t="s">
        <v>4</v>
      </c>
      <c r="B6" s="45" t="s">
        <v>1</v>
      </c>
      <c r="C6" s="47" t="s">
        <v>38</v>
      </c>
      <c r="D6" s="47" t="s">
        <v>39</v>
      </c>
      <c r="E6" s="53" t="s">
        <v>40</v>
      </c>
      <c r="F6" s="47" t="s">
        <v>41</v>
      </c>
      <c r="G6" s="47" t="s">
        <v>42</v>
      </c>
      <c r="H6" s="49" t="s">
        <v>43</v>
      </c>
      <c r="I6" s="51" t="s">
        <v>44</v>
      </c>
    </row>
    <row r="7" spans="1:9" s="9" customFormat="1" ht="30" customHeight="1" thickBot="1" x14ac:dyDescent="0.35">
      <c r="A7" s="46"/>
      <c r="B7" s="46"/>
      <c r="C7" s="48"/>
      <c r="D7" s="48"/>
      <c r="E7" s="54"/>
      <c r="F7" s="48"/>
      <c r="G7" s="48"/>
      <c r="H7" s="50"/>
      <c r="I7" s="52"/>
    </row>
    <row r="8" spans="1:9" s="9" customFormat="1" ht="15.75" customHeight="1" thickBot="1" x14ac:dyDescent="0.35">
      <c r="A8" s="7"/>
      <c r="B8" s="8"/>
      <c r="C8" s="10">
        <v>1</v>
      </c>
      <c r="D8" s="10">
        <v>2</v>
      </c>
      <c r="E8" s="11">
        <v>3</v>
      </c>
      <c r="F8" s="10">
        <v>4</v>
      </c>
      <c r="G8" s="10">
        <v>5</v>
      </c>
      <c r="H8" s="10">
        <v>6</v>
      </c>
      <c r="I8" s="12">
        <v>7</v>
      </c>
    </row>
    <row r="9" spans="1:9" s="9" customFormat="1" ht="18.899999999999999" customHeight="1" x14ac:dyDescent="0.3">
      <c r="A9" s="2">
        <v>1</v>
      </c>
      <c r="B9" s="13" t="s">
        <v>5</v>
      </c>
      <c r="C9" s="24">
        <v>4</v>
      </c>
      <c r="D9" s="24">
        <v>50341</v>
      </c>
      <c r="E9" s="24">
        <v>17126</v>
      </c>
      <c r="F9" s="24">
        <v>33215</v>
      </c>
      <c r="G9" s="24">
        <v>4084</v>
      </c>
      <c r="H9" s="25">
        <f>G9/F9*100</f>
        <v>12.295649555923529</v>
      </c>
      <c r="I9" s="26">
        <f>G9/D9*100</f>
        <v>8.1126715798255891</v>
      </c>
    </row>
    <row r="10" spans="1:9" s="9" customFormat="1" ht="18.899999999999999" customHeight="1" x14ac:dyDescent="0.3">
      <c r="A10" s="2">
        <v>2</v>
      </c>
      <c r="B10" s="13" t="s">
        <v>6</v>
      </c>
      <c r="C10" s="24">
        <v>4</v>
      </c>
      <c r="D10" s="24">
        <v>28668</v>
      </c>
      <c r="E10" s="24">
        <v>19188</v>
      </c>
      <c r="F10" s="24">
        <v>9480</v>
      </c>
      <c r="G10" s="24">
        <v>5783</v>
      </c>
      <c r="H10" s="25">
        <f t="shared" ref="H10:H47" si="0">G10/F10*100</f>
        <v>61.002109704641349</v>
      </c>
      <c r="I10" s="26">
        <f t="shared" ref="I10:I47" si="1">G10/D10*100</f>
        <v>20.172317566624809</v>
      </c>
    </row>
    <row r="11" spans="1:9" s="9" customFormat="1" ht="18.899999999999999" customHeight="1" x14ac:dyDescent="0.3">
      <c r="A11" s="2">
        <v>3</v>
      </c>
      <c r="B11" s="13" t="s">
        <v>7</v>
      </c>
      <c r="C11" s="24">
        <v>1</v>
      </c>
      <c r="D11" s="24">
        <v>3124</v>
      </c>
      <c r="E11" s="24">
        <v>38</v>
      </c>
      <c r="F11" s="24">
        <v>3086</v>
      </c>
      <c r="G11" s="24">
        <v>926</v>
      </c>
      <c r="H11" s="25">
        <f t="shared" si="0"/>
        <v>30.00648088139987</v>
      </c>
      <c r="I11" s="26">
        <f t="shared" si="1"/>
        <v>29.641485275288094</v>
      </c>
    </row>
    <row r="12" spans="1:9" s="9" customFormat="1" ht="18.899999999999999" customHeight="1" x14ac:dyDescent="0.3">
      <c r="A12" s="2">
        <v>4</v>
      </c>
      <c r="B12" s="13" t="s">
        <v>8</v>
      </c>
      <c r="C12" s="24">
        <v>11</v>
      </c>
      <c r="D12" s="24">
        <v>47772</v>
      </c>
      <c r="E12" s="24">
        <v>46261</v>
      </c>
      <c r="F12" s="24">
        <v>1511</v>
      </c>
      <c r="G12" s="24">
        <v>7150</v>
      </c>
      <c r="H12" s="25">
        <f t="shared" si="0"/>
        <v>473.19655857048309</v>
      </c>
      <c r="I12" s="26">
        <f t="shared" si="1"/>
        <v>14.966926232939798</v>
      </c>
    </row>
    <row r="13" spans="1:9" s="9" customFormat="1" ht="18.899999999999999" customHeight="1" x14ac:dyDescent="0.3">
      <c r="A13" s="2">
        <v>5</v>
      </c>
      <c r="B13" s="13" t="s">
        <v>9</v>
      </c>
      <c r="C13" s="24">
        <v>4</v>
      </c>
      <c r="D13" s="24">
        <v>40860</v>
      </c>
      <c r="E13" s="24">
        <v>7625</v>
      </c>
      <c r="F13" s="24">
        <v>33235</v>
      </c>
      <c r="G13" s="24">
        <v>6527</v>
      </c>
      <c r="H13" s="25">
        <f t="shared" si="0"/>
        <v>19.638934857830602</v>
      </c>
      <c r="I13" s="26">
        <f t="shared" si="1"/>
        <v>15.974057758198729</v>
      </c>
    </row>
    <row r="14" spans="1:9" s="9" customFormat="1" ht="18.899999999999999" customHeight="1" x14ac:dyDescent="0.3">
      <c r="A14" s="2">
        <v>6</v>
      </c>
      <c r="B14" s="13" t="s">
        <v>10</v>
      </c>
      <c r="C14" s="24">
        <v>5</v>
      </c>
      <c r="D14" s="24">
        <v>17808</v>
      </c>
      <c r="E14" s="24">
        <v>4748</v>
      </c>
      <c r="F14" s="24">
        <v>13060</v>
      </c>
      <c r="G14" s="24">
        <v>1084</v>
      </c>
      <c r="H14" s="25">
        <f t="shared" si="0"/>
        <v>8.3001531393568158</v>
      </c>
      <c r="I14" s="26">
        <f t="shared" si="1"/>
        <v>6.0871518418688231</v>
      </c>
    </row>
    <row r="15" spans="1:9" s="9" customFormat="1" ht="18.899999999999999" customHeight="1" x14ac:dyDescent="0.3">
      <c r="A15" s="2">
        <v>7</v>
      </c>
      <c r="B15" s="13" t="s">
        <v>11</v>
      </c>
      <c r="C15" s="24">
        <v>5</v>
      </c>
      <c r="D15" s="24">
        <v>17967</v>
      </c>
      <c r="E15" s="24">
        <v>1468</v>
      </c>
      <c r="F15" s="24">
        <v>16499</v>
      </c>
      <c r="G15" s="24">
        <v>1214</v>
      </c>
      <c r="H15" s="25">
        <f t="shared" si="0"/>
        <v>7.3580216982847446</v>
      </c>
      <c r="I15" s="26">
        <f t="shared" si="1"/>
        <v>6.7568319697222687</v>
      </c>
    </row>
    <row r="16" spans="1:9" s="9" customFormat="1" ht="18.899999999999999" customHeight="1" x14ac:dyDescent="0.3">
      <c r="A16" s="2">
        <v>8</v>
      </c>
      <c r="B16" s="13" t="s">
        <v>12</v>
      </c>
      <c r="C16" s="24">
        <v>21</v>
      </c>
      <c r="D16" s="24">
        <v>84669</v>
      </c>
      <c r="E16" s="24">
        <v>11568</v>
      </c>
      <c r="F16" s="24">
        <v>73101</v>
      </c>
      <c r="G16" s="24">
        <v>17238</v>
      </c>
      <c r="H16" s="25">
        <f t="shared" si="0"/>
        <v>23.581072762342512</v>
      </c>
      <c r="I16" s="26">
        <f t="shared" si="1"/>
        <v>20.359281437125748</v>
      </c>
    </row>
    <row r="17" spans="1:9" s="9" customFormat="1" ht="18.899999999999999" customHeight="1" x14ac:dyDescent="0.3">
      <c r="A17" s="2">
        <v>9</v>
      </c>
      <c r="B17" s="13" t="s">
        <v>13</v>
      </c>
      <c r="C17" s="24">
        <v>31</v>
      </c>
      <c r="D17" s="24">
        <v>384137</v>
      </c>
      <c r="E17" s="24">
        <v>53415</v>
      </c>
      <c r="F17" s="24">
        <v>330722</v>
      </c>
      <c r="G17" s="24">
        <v>59729</v>
      </c>
      <c r="H17" s="25">
        <f t="shared" si="0"/>
        <v>18.060183477361651</v>
      </c>
      <c r="I17" s="26">
        <f t="shared" si="1"/>
        <v>15.548879696566589</v>
      </c>
    </row>
    <row r="18" spans="1:9" s="9" customFormat="1" ht="18.899999999999999" customHeight="1" x14ac:dyDescent="0.3">
      <c r="A18" s="2">
        <v>10</v>
      </c>
      <c r="B18" s="13" t="s">
        <v>14</v>
      </c>
      <c r="C18" s="24">
        <v>18</v>
      </c>
      <c r="D18" s="24">
        <v>591472</v>
      </c>
      <c r="E18" s="24">
        <v>111100</v>
      </c>
      <c r="F18" s="24">
        <v>480372</v>
      </c>
      <c r="G18" s="24">
        <v>37238</v>
      </c>
      <c r="H18" s="25">
        <f t="shared" si="0"/>
        <v>7.7519089372403052</v>
      </c>
      <c r="I18" s="26">
        <f t="shared" si="1"/>
        <v>6.295817891633078</v>
      </c>
    </row>
    <row r="19" spans="1:9" s="9" customFormat="1" ht="18.899999999999999" customHeight="1" x14ac:dyDescent="0.3">
      <c r="A19" s="2">
        <v>11</v>
      </c>
      <c r="B19" s="13" t="s">
        <v>15</v>
      </c>
      <c r="C19" s="24">
        <v>3</v>
      </c>
      <c r="D19" s="24">
        <v>12688</v>
      </c>
      <c r="E19" s="24">
        <v>1866</v>
      </c>
      <c r="F19" s="24">
        <v>10822</v>
      </c>
      <c r="G19" s="24">
        <v>1866</v>
      </c>
      <c r="H19" s="25">
        <f t="shared" si="0"/>
        <v>17.242653853261874</v>
      </c>
      <c r="I19" s="26">
        <f t="shared" si="1"/>
        <v>14.706809583858766</v>
      </c>
    </row>
    <row r="20" spans="1:9" s="9" customFormat="1" ht="18.899999999999999" customHeight="1" thickBot="1" x14ac:dyDescent="0.35">
      <c r="A20" s="2">
        <v>12</v>
      </c>
      <c r="B20" s="13" t="s">
        <v>16</v>
      </c>
      <c r="C20" s="24">
        <v>9</v>
      </c>
      <c r="D20" s="24">
        <v>16531</v>
      </c>
      <c r="E20" s="24">
        <v>8022</v>
      </c>
      <c r="F20" s="24">
        <v>8509</v>
      </c>
      <c r="G20" s="24">
        <v>3795</v>
      </c>
      <c r="H20" s="25">
        <f t="shared" si="0"/>
        <v>44.599835468327655</v>
      </c>
      <c r="I20" s="26">
        <f t="shared" si="1"/>
        <v>22.956868912951425</v>
      </c>
    </row>
    <row r="21" spans="1:9" s="9" customFormat="1" ht="18.899999999999999" customHeight="1" thickBot="1" x14ac:dyDescent="0.35">
      <c r="A21" s="4"/>
      <c r="B21" s="14" t="s">
        <v>17</v>
      </c>
      <c r="C21" s="27">
        <f>SUM(C9:C20)</f>
        <v>116</v>
      </c>
      <c r="D21" s="27">
        <f>SUM(D9:D20)</f>
        <v>1296037</v>
      </c>
      <c r="E21" s="27">
        <f>SUM(E9:E20)</f>
        <v>282425</v>
      </c>
      <c r="F21" s="27">
        <f t="shared" ref="F21:F47" si="2">D21-E21</f>
        <v>1013612</v>
      </c>
      <c r="G21" s="27">
        <f>SUM(G9:G20)</f>
        <v>146634</v>
      </c>
      <c r="H21" s="28">
        <f t="shared" si="0"/>
        <v>14.466482243698772</v>
      </c>
      <c r="I21" s="29">
        <f t="shared" si="1"/>
        <v>11.314028843312343</v>
      </c>
    </row>
    <row r="22" spans="1:9" s="9" customFormat="1" ht="18.899999999999999" customHeight="1" x14ac:dyDescent="0.3">
      <c r="A22" s="1">
        <v>13</v>
      </c>
      <c r="B22" s="15" t="s">
        <v>18</v>
      </c>
      <c r="C22" s="24">
        <v>5</v>
      </c>
      <c r="D22" s="24">
        <v>19966</v>
      </c>
      <c r="E22" s="24">
        <v>3241</v>
      </c>
      <c r="F22" s="24">
        <v>16725</v>
      </c>
      <c r="G22" s="24">
        <v>3339</v>
      </c>
      <c r="H22" s="25">
        <f t="shared" si="0"/>
        <v>19.964125560538118</v>
      </c>
      <c r="I22" s="26">
        <f t="shared" si="1"/>
        <v>16.72342983071221</v>
      </c>
    </row>
    <row r="23" spans="1:9" s="9" customFormat="1" ht="18.899999999999999" customHeight="1" x14ac:dyDescent="0.3">
      <c r="A23" s="1">
        <v>14</v>
      </c>
      <c r="B23" s="13" t="s">
        <v>19</v>
      </c>
      <c r="C23" s="24">
        <v>1</v>
      </c>
      <c r="D23" s="24">
        <v>11294</v>
      </c>
      <c r="E23" s="24">
        <v>279</v>
      </c>
      <c r="F23" s="24">
        <v>11015</v>
      </c>
      <c r="G23" s="24">
        <v>1274</v>
      </c>
      <c r="H23" s="25">
        <f t="shared" si="0"/>
        <v>11.56604630049932</v>
      </c>
      <c r="I23" s="26">
        <f t="shared" si="1"/>
        <v>11.280325836727465</v>
      </c>
    </row>
    <row r="24" spans="1:9" s="9" customFormat="1" ht="18.899999999999999" customHeight="1" x14ac:dyDescent="0.3">
      <c r="A24" s="1">
        <v>15</v>
      </c>
      <c r="B24" s="13" t="s">
        <v>20</v>
      </c>
      <c r="C24" s="24">
        <v>1</v>
      </c>
      <c r="D24" s="24">
        <v>11556</v>
      </c>
      <c r="E24" s="24">
        <v>526</v>
      </c>
      <c r="F24" s="24">
        <v>11030</v>
      </c>
      <c r="G24" s="24">
        <v>279</v>
      </c>
      <c r="H24" s="25">
        <f t="shared" si="0"/>
        <v>2.5294650951949231</v>
      </c>
      <c r="I24" s="26">
        <f t="shared" si="1"/>
        <v>2.4143302180685358</v>
      </c>
    </row>
    <row r="25" spans="1:9" s="9" customFormat="1" ht="18.899999999999999" customHeight="1" x14ac:dyDescent="0.3">
      <c r="A25" s="1">
        <v>16</v>
      </c>
      <c r="B25" s="13" t="s">
        <v>21</v>
      </c>
      <c r="C25" s="24">
        <v>1</v>
      </c>
      <c r="D25" s="24">
        <v>22281</v>
      </c>
      <c r="E25" s="24">
        <v>1199</v>
      </c>
      <c r="F25" s="24">
        <v>21082</v>
      </c>
      <c r="G25" s="24">
        <v>1776</v>
      </c>
      <c r="H25" s="25">
        <f t="shared" si="0"/>
        <v>8.4242481737975528</v>
      </c>
      <c r="I25" s="26">
        <f t="shared" si="1"/>
        <v>7.9709169247340785</v>
      </c>
    </row>
    <row r="26" spans="1:9" s="9" customFormat="1" ht="18.899999999999999" customHeight="1" x14ac:dyDescent="0.3">
      <c r="A26" s="1">
        <v>17</v>
      </c>
      <c r="B26" s="13" t="s">
        <v>22</v>
      </c>
      <c r="C26" s="24">
        <v>18</v>
      </c>
      <c r="D26" s="24">
        <v>86737</v>
      </c>
      <c r="E26" s="24">
        <v>6677</v>
      </c>
      <c r="F26" s="24">
        <v>80060</v>
      </c>
      <c r="G26" s="24">
        <v>39647</v>
      </c>
      <c r="H26" s="25">
        <f t="shared" si="0"/>
        <v>49.521608793404951</v>
      </c>
      <c r="I26" s="26">
        <f t="shared" si="1"/>
        <v>45.709443490090734</v>
      </c>
    </row>
    <row r="27" spans="1:9" s="9" customFormat="1" ht="18.899999999999999" customHeight="1" x14ac:dyDescent="0.3">
      <c r="A27" s="1">
        <v>18</v>
      </c>
      <c r="B27" s="13" t="s">
        <v>23</v>
      </c>
      <c r="C27" s="24">
        <v>2</v>
      </c>
      <c r="D27" s="24">
        <v>18484</v>
      </c>
      <c r="E27" s="24">
        <v>751</v>
      </c>
      <c r="F27" s="24">
        <v>17733</v>
      </c>
      <c r="G27" s="24">
        <v>2379</v>
      </c>
      <c r="H27" s="25">
        <f t="shared" si="0"/>
        <v>13.415665708002031</v>
      </c>
      <c r="I27" s="26">
        <f t="shared" si="1"/>
        <v>12.870590781216187</v>
      </c>
    </row>
    <row r="28" spans="1:9" s="9" customFormat="1" ht="18.899999999999999" customHeight="1" x14ac:dyDescent="0.3">
      <c r="A28" s="1">
        <v>19</v>
      </c>
      <c r="B28" s="13" t="s">
        <v>24</v>
      </c>
      <c r="C28" s="24">
        <v>2</v>
      </c>
      <c r="D28" s="24">
        <v>22375</v>
      </c>
      <c r="E28" s="24">
        <v>119</v>
      </c>
      <c r="F28" s="24">
        <v>22256</v>
      </c>
      <c r="G28" s="24">
        <v>10391</v>
      </c>
      <c r="H28" s="25">
        <f t="shared" si="0"/>
        <v>46.688533429187636</v>
      </c>
      <c r="I28" s="26">
        <f t="shared" si="1"/>
        <v>46.440223463687154</v>
      </c>
    </row>
    <row r="29" spans="1:9" s="9" customFormat="1" ht="18.899999999999999" customHeight="1" x14ac:dyDescent="0.3">
      <c r="A29" s="1">
        <v>20</v>
      </c>
      <c r="B29" s="13" t="s">
        <v>25</v>
      </c>
      <c r="C29" s="24">
        <v>3</v>
      </c>
      <c r="D29" s="24">
        <v>21374</v>
      </c>
      <c r="E29" s="24">
        <v>3003</v>
      </c>
      <c r="F29" s="24">
        <v>18371</v>
      </c>
      <c r="G29" s="24">
        <v>1922</v>
      </c>
      <c r="H29" s="25">
        <f t="shared" si="0"/>
        <v>10.46214141854009</v>
      </c>
      <c r="I29" s="26">
        <f t="shared" si="1"/>
        <v>8.9922335547861891</v>
      </c>
    </row>
    <row r="30" spans="1:9" s="9" customFormat="1" ht="18.899999999999999" customHeight="1" x14ac:dyDescent="0.3">
      <c r="A30" s="1">
        <v>21</v>
      </c>
      <c r="B30" s="13" t="s">
        <v>26</v>
      </c>
      <c r="C30" s="24">
        <v>1</v>
      </c>
      <c r="D30" s="24">
        <v>810</v>
      </c>
      <c r="E30" s="24">
        <v>216</v>
      </c>
      <c r="F30" s="24">
        <v>594</v>
      </c>
      <c r="G30" s="24">
        <v>110</v>
      </c>
      <c r="H30" s="25">
        <f t="shared" si="0"/>
        <v>18.518518518518519</v>
      </c>
      <c r="I30" s="26">
        <f t="shared" si="1"/>
        <v>13.580246913580247</v>
      </c>
    </row>
    <row r="31" spans="1:9" s="9" customFormat="1" ht="18.899999999999999" customHeight="1" thickBot="1" x14ac:dyDescent="0.35">
      <c r="A31" s="1">
        <v>22</v>
      </c>
      <c r="B31" s="16" t="s">
        <v>27</v>
      </c>
      <c r="C31" s="24">
        <v>2</v>
      </c>
      <c r="D31" s="24">
        <v>8047</v>
      </c>
      <c r="E31" s="24">
        <v>734</v>
      </c>
      <c r="F31" s="24">
        <v>7313</v>
      </c>
      <c r="G31" s="24">
        <v>679</v>
      </c>
      <c r="H31" s="25">
        <f t="shared" si="0"/>
        <v>9.2848352249418848</v>
      </c>
      <c r="I31" s="26">
        <f t="shared" si="1"/>
        <v>8.4379271778302467</v>
      </c>
    </row>
    <row r="32" spans="1:9" s="9" customFormat="1" ht="18.899999999999999" customHeight="1" thickBot="1" x14ac:dyDescent="0.35">
      <c r="A32" s="4"/>
      <c r="B32" s="14" t="s">
        <v>28</v>
      </c>
      <c r="C32" s="27">
        <f>SUM(C22:C31)</f>
        <v>36</v>
      </c>
      <c r="D32" s="27">
        <f>SUM(D22:D31)</f>
        <v>222924</v>
      </c>
      <c r="E32" s="27">
        <f>SUM(E22:E31)</f>
        <v>16745</v>
      </c>
      <c r="F32" s="27">
        <f t="shared" si="2"/>
        <v>206179</v>
      </c>
      <c r="G32" s="27">
        <f>SUM(G22:G31)</f>
        <v>61796</v>
      </c>
      <c r="H32" s="28">
        <f t="shared" si="0"/>
        <v>29.972014608665287</v>
      </c>
      <c r="I32" s="29">
        <f t="shared" si="1"/>
        <v>27.7206581615259</v>
      </c>
    </row>
    <row r="33" spans="1:9" s="9" customFormat="1" ht="18.899999999999999" customHeight="1" x14ac:dyDescent="0.3">
      <c r="A33" s="1">
        <v>23</v>
      </c>
      <c r="B33" s="17" t="s">
        <v>29</v>
      </c>
      <c r="C33" s="24">
        <v>1</v>
      </c>
      <c r="D33" s="24">
        <v>8868</v>
      </c>
      <c r="E33" s="24">
        <v>73</v>
      </c>
      <c r="F33" s="24">
        <v>8795</v>
      </c>
      <c r="G33" s="24">
        <v>3990</v>
      </c>
      <c r="H33" s="25">
        <f t="shared" si="0"/>
        <v>45.366685616827745</v>
      </c>
      <c r="I33" s="26">
        <f t="shared" si="1"/>
        <v>44.993234100135318</v>
      </c>
    </row>
    <row r="34" spans="1:9" s="9" customFormat="1" ht="18.899999999999999" customHeight="1" x14ac:dyDescent="0.3">
      <c r="A34" s="2">
        <v>24</v>
      </c>
      <c r="B34" s="18" t="s">
        <v>30</v>
      </c>
      <c r="C34" s="24">
        <v>1</v>
      </c>
      <c r="D34" s="24">
        <v>14</v>
      </c>
      <c r="E34" s="24">
        <v>0</v>
      </c>
      <c r="F34" s="24">
        <v>14</v>
      </c>
      <c r="G34" s="24"/>
      <c r="H34" s="30">
        <f t="shared" si="0"/>
        <v>0</v>
      </c>
      <c r="I34" s="31">
        <f t="shared" si="1"/>
        <v>0</v>
      </c>
    </row>
    <row r="35" spans="1:9" s="9" customFormat="1" ht="18.899999999999999" customHeight="1" thickBot="1" x14ac:dyDescent="0.35">
      <c r="A35" s="1">
        <v>25</v>
      </c>
      <c r="B35" s="19" t="s">
        <v>46</v>
      </c>
      <c r="C35" s="24">
        <v>6</v>
      </c>
      <c r="D35" s="24">
        <v>9863.73</v>
      </c>
      <c r="E35" s="24">
        <v>1432</v>
      </c>
      <c r="F35" s="24">
        <v>8431.73</v>
      </c>
      <c r="G35" s="24">
        <v>10152.94</v>
      </c>
      <c r="H35" s="25">
        <f t="shared" si="0"/>
        <v>120.41348572594237</v>
      </c>
      <c r="I35" s="26">
        <f t="shared" si="1"/>
        <v>102.93205511505283</v>
      </c>
    </row>
    <row r="36" spans="1:9" s="9" customFormat="1" ht="18.899999999999999" customHeight="1" thickBot="1" x14ac:dyDescent="0.35">
      <c r="A36" s="6"/>
      <c r="B36" s="20" t="s">
        <v>31</v>
      </c>
      <c r="C36" s="27">
        <f>SUM(C33:C35)</f>
        <v>8</v>
      </c>
      <c r="D36" s="27">
        <f>SUM(D33:D35)</f>
        <v>18745.73</v>
      </c>
      <c r="E36" s="27">
        <f>SUM(E33:E35)</f>
        <v>1505</v>
      </c>
      <c r="F36" s="27">
        <f t="shared" si="2"/>
        <v>17240.73</v>
      </c>
      <c r="G36" s="27">
        <f>SUM(G33:G35)</f>
        <v>14142.94</v>
      </c>
      <c r="H36" s="28">
        <f t="shared" si="0"/>
        <v>82.032141330442514</v>
      </c>
      <c r="I36" s="29">
        <f t="shared" si="1"/>
        <v>75.446194946795885</v>
      </c>
    </row>
    <row r="37" spans="1:9" s="9" customFormat="1" ht="18.899999999999999" customHeight="1" thickBot="1" x14ac:dyDescent="0.35">
      <c r="A37" s="6"/>
      <c r="B37" s="20" t="s">
        <v>32</v>
      </c>
      <c r="C37" s="27">
        <f>SUM(C32,C36)</f>
        <v>44</v>
      </c>
      <c r="D37" s="27">
        <f>SUM(D32,D36)</f>
        <v>241669.73</v>
      </c>
      <c r="E37" s="27">
        <f>SUM(E32,E36)</f>
        <v>18250</v>
      </c>
      <c r="F37" s="27">
        <f t="shared" si="2"/>
        <v>223419.73</v>
      </c>
      <c r="G37" s="27">
        <f>SUM(G32,G36)</f>
        <v>75938.94</v>
      </c>
      <c r="H37" s="28">
        <f t="shared" si="0"/>
        <v>33.9893616378464</v>
      </c>
      <c r="I37" s="29">
        <f t="shared" si="1"/>
        <v>31.422611346485141</v>
      </c>
    </row>
    <row r="38" spans="1:9" s="9" customFormat="1" ht="18.899999999999999" customHeight="1" thickBot="1" x14ac:dyDescent="0.35">
      <c r="A38" s="5">
        <v>26</v>
      </c>
      <c r="B38" s="21" t="s">
        <v>33</v>
      </c>
      <c r="C38" s="24">
        <v>8</v>
      </c>
      <c r="D38" s="24">
        <v>18961</v>
      </c>
      <c r="E38" s="24">
        <v>689</v>
      </c>
      <c r="F38" s="24">
        <v>18272</v>
      </c>
      <c r="G38" s="24">
        <v>10355</v>
      </c>
      <c r="H38" s="25">
        <f t="shared" si="0"/>
        <v>56.671409807355523</v>
      </c>
      <c r="I38" s="26">
        <f t="shared" si="1"/>
        <v>54.612098518010654</v>
      </c>
    </row>
    <row r="39" spans="1:9" s="9" customFormat="1" ht="18.899999999999999" customHeight="1" thickBot="1" x14ac:dyDescent="0.35">
      <c r="A39" s="6"/>
      <c r="B39" s="20" t="s">
        <v>34</v>
      </c>
      <c r="C39" s="27">
        <f>SUM(C38:C38)</f>
        <v>8</v>
      </c>
      <c r="D39" s="27">
        <f t="shared" ref="D39:E39" si="3">SUM(D38:D38)</f>
        <v>18961</v>
      </c>
      <c r="E39" s="27">
        <f t="shared" si="3"/>
        <v>689</v>
      </c>
      <c r="F39" s="27">
        <f t="shared" si="2"/>
        <v>18272</v>
      </c>
      <c r="G39" s="27">
        <f>SUM(G38:G38)</f>
        <v>10355</v>
      </c>
      <c r="H39" s="28">
        <f t="shared" si="0"/>
        <v>56.671409807355523</v>
      </c>
      <c r="I39" s="29">
        <f t="shared" si="1"/>
        <v>54.612098518010654</v>
      </c>
    </row>
    <row r="40" spans="1:9" s="9" customFormat="1" ht="18.899999999999999" customHeight="1" thickBot="1" x14ac:dyDescent="0.35">
      <c r="A40" s="6"/>
      <c r="B40" s="20" t="s">
        <v>35</v>
      </c>
      <c r="C40" s="27">
        <f>SUM(C21,C37,C39)</f>
        <v>168</v>
      </c>
      <c r="D40" s="27">
        <f>SUM(D21,D37,D39)</f>
        <v>1556667.73</v>
      </c>
      <c r="E40" s="27">
        <f>SUM(E21,E37,E39)</f>
        <v>301364</v>
      </c>
      <c r="F40" s="27">
        <f t="shared" si="2"/>
        <v>1255303.73</v>
      </c>
      <c r="G40" s="27">
        <f>SUM(G21,G37,G39)</f>
        <v>232927.94</v>
      </c>
      <c r="H40" s="28">
        <f t="shared" si="0"/>
        <v>18.555504491331355</v>
      </c>
      <c r="I40" s="29">
        <f t="shared" si="1"/>
        <v>14.963240742454397</v>
      </c>
    </row>
    <row r="41" spans="1:9" s="9" customFormat="1" ht="18.899999999999999" customHeight="1" x14ac:dyDescent="0.3">
      <c r="A41" s="5">
        <v>27</v>
      </c>
      <c r="B41" s="21" t="s">
        <v>47</v>
      </c>
      <c r="C41" s="24">
        <v>47</v>
      </c>
      <c r="D41" s="24">
        <v>172730</v>
      </c>
      <c r="E41" s="24"/>
      <c r="F41" s="24">
        <v>172730</v>
      </c>
      <c r="G41" s="24">
        <v>35535</v>
      </c>
      <c r="H41" s="25">
        <f t="shared" si="0"/>
        <v>20.572569906790946</v>
      </c>
      <c r="I41" s="26">
        <f t="shared" si="1"/>
        <v>20.572569906790946</v>
      </c>
    </row>
    <row r="42" spans="1:9" s="9" customFormat="1" ht="18.899999999999999" customHeight="1" thickBot="1" x14ac:dyDescent="0.35">
      <c r="A42" s="2">
        <v>28</v>
      </c>
      <c r="B42" s="18" t="s">
        <v>48</v>
      </c>
      <c r="C42" s="24">
        <v>2</v>
      </c>
      <c r="D42" s="24">
        <v>12347</v>
      </c>
      <c r="E42" s="24">
        <v>223</v>
      </c>
      <c r="F42" s="24">
        <v>12124</v>
      </c>
      <c r="G42" s="24">
        <v>994</v>
      </c>
      <c r="H42" s="30">
        <f t="shared" ref="H42" si="4">G42*100/F42</f>
        <v>8.1986143187066975</v>
      </c>
      <c r="I42" s="31">
        <f t="shared" ref="I42" si="5">G42*100/D42</f>
        <v>8.0505385923706161</v>
      </c>
    </row>
    <row r="43" spans="1:9" s="9" customFormat="1" ht="18.899999999999999" customHeight="1" thickBot="1" x14ac:dyDescent="0.35">
      <c r="A43" s="6"/>
      <c r="B43" s="20" t="s">
        <v>36</v>
      </c>
      <c r="C43" s="27">
        <f>SUM(C41:C42)</f>
        <v>49</v>
      </c>
      <c r="D43" s="27">
        <f t="shared" ref="D43:G43" si="6">SUM(D41:D42)</f>
        <v>185077</v>
      </c>
      <c r="E43" s="27">
        <f t="shared" si="6"/>
        <v>223</v>
      </c>
      <c r="F43" s="27">
        <f t="shared" si="6"/>
        <v>184854</v>
      </c>
      <c r="G43" s="27">
        <f t="shared" si="6"/>
        <v>36529</v>
      </c>
      <c r="H43" s="28">
        <f>G43/F43*100</f>
        <v>19.761000573425513</v>
      </c>
      <c r="I43" s="29">
        <f t="shared" si="1"/>
        <v>19.737190466670629</v>
      </c>
    </row>
    <row r="44" spans="1:9" s="9" customFormat="1" ht="18.899999999999999" customHeight="1" thickBot="1" x14ac:dyDescent="0.35">
      <c r="A44" s="1">
        <v>29</v>
      </c>
      <c r="B44" s="22" t="s">
        <v>45</v>
      </c>
      <c r="C44" s="24">
        <v>3</v>
      </c>
      <c r="D44" s="24">
        <v>1</v>
      </c>
      <c r="E44" s="24">
        <v>0</v>
      </c>
      <c r="F44" s="24">
        <v>1</v>
      </c>
      <c r="G44" s="24">
        <v>3353</v>
      </c>
      <c r="H44" s="24">
        <v>0</v>
      </c>
      <c r="I44" s="32">
        <v>0</v>
      </c>
    </row>
    <row r="45" spans="1:9" s="9" customFormat="1" ht="18.899999999999999" customHeight="1" thickBot="1" x14ac:dyDescent="0.35">
      <c r="A45" s="6"/>
      <c r="B45" s="20" t="s">
        <v>37</v>
      </c>
      <c r="C45" s="27">
        <f>C44</f>
        <v>3</v>
      </c>
      <c r="D45" s="27">
        <f t="shared" ref="D45:I45" si="7">D44</f>
        <v>1</v>
      </c>
      <c r="E45" s="27">
        <f t="shared" si="7"/>
        <v>0</v>
      </c>
      <c r="F45" s="27">
        <f t="shared" si="7"/>
        <v>1</v>
      </c>
      <c r="G45" s="27">
        <f t="shared" si="7"/>
        <v>3353</v>
      </c>
      <c r="H45" s="27">
        <f t="shared" si="7"/>
        <v>0</v>
      </c>
      <c r="I45" s="33">
        <f t="shared" si="7"/>
        <v>0</v>
      </c>
    </row>
    <row r="46" spans="1:9" s="9" customFormat="1" ht="47.4" customHeight="1" thickBot="1" x14ac:dyDescent="0.35">
      <c r="A46" s="6"/>
      <c r="B46" s="23" t="s">
        <v>2</v>
      </c>
      <c r="C46" s="24"/>
      <c r="D46" s="24"/>
      <c r="E46" s="24"/>
      <c r="F46" s="24"/>
      <c r="G46" s="24">
        <v>97100</v>
      </c>
      <c r="H46" s="24"/>
      <c r="I46" s="32"/>
    </row>
    <row r="47" spans="1:9" s="9" customFormat="1" ht="18.899999999999999" customHeight="1" thickBot="1" x14ac:dyDescent="0.35">
      <c r="A47" s="3"/>
      <c r="B47" s="14" t="s">
        <v>3</v>
      </c>
      <c r="C47" s="27">
        <f>SUM(C40,C43,C45,C46)</f>
        <v>220</v>
      </c>
      <c r="D47" s="27">
        <f>SUM(D40,D43,D45,D46)</f>
        <v>1741745.73</v>
      </c>
      <c r="E47" s="27">
        <f>SUM(E40,E43,E45,E46)</f>
        <v>301587</v>
      </c>
      <c r="F47" s="27">
        <f t="shared" si="2"/>
        <v>1440158.73</v>
      </c>
      <c r="G47" s="27">
        <f>SUM(G40,G43,G45,G46)</f>
        <v>369909.94</v>
      </c>
      <c r="H47" s="28">
        <f t="shared" si="0"/>
        <v>25.68535900205945</v>
      </c>
      <c r="I47" s="29">
        <f t="shared" si="1"/>
        <v>21.237884131342181</v>
      </c>
    </row>
    <row r="48" spans="1:9" x14ac:dyDescent="0.3">
      <c r="H48" s="55" t="s">
        <v>50</v>
      </c>
      <c r="I48" s="55"/>
    </row>
    <row r="49" spans="8:9" x14ac:dyDescent="0.3">
      <c r="H49" s="34"/>
      <c r="I49" s="34"/>
    </row>
  </sheetData>
  <mergeCells count="15">
    <mergeCell ref="H49:I49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8:I48"/>
  </mergeCells>
  <pageMargins left="0.95" right="0.25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2021-08-27T09:20:34Z</dcterms:modified>
</cp:coreProperties>
</file>