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DEC2020" sheetId="2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2" l="1"/>
  <c r="F39" i="2" l="1"/>
  <c r="G39" i="2"/>
  <c r="H39" i="2"/>
  <c r="E39" i="2"/>
  <c r="J34" i="2" l="1"/>
  <c r="I34" i="2"/>
  <c r="J35" i="2"/>
  <c r="I35" i="2"/>
  <c r="I42" i="2" l="1"/>
  <c r="E42" i="2"/>
  <c r="F42" i="2"/>
  <c r="G42" i="2"/>
  <c r="H42" i="2"/>
  <c r="D42" i="2"/>
  <c r="J41" i="2"/>
  <c r="J42" i="2" s="1"/>
  <c r="E45" i="2"/>
  <c r="F45" i="2"/>
  <c r="G45" i="2"/>
  <c r="H45" i="2"/>
  <c r="D45" i="2"/>
  <c r="E36" i="2"/>
  <c r="F36" i="2"/>
  <c r="G36" i="2"/>
  <c r="H36" i="2"/>
  <c r="D36" i="2"/>
  <c r="E33" i="2"/>
  <c r="F33" i="2"/>
  <c r="H33" i="2"/>
  <c r="D33" i="2"/>
  <c r="E21" i="2"/>
  <c r="F21" i="2"/>
  <c r="H21" i="2"/>
  <c r="D21" i="2"/>
  <c r="J45" i="2" l="1"/>
  <c r="E37" i="2"/>
  <c r="E40" i="2" s="1"/>
  <c r="E47" i="2" s="1"/>
  <c r="J36" i="2"/>
  <c r="I45" i="2"/>
  <c r="I36" i="2"/>
  <c r="F37" i="2"/>
  <c r="F40" i="2" s="1"/>
  <c r="F47" i="2" s="1"/>
  <c r="H37" i="2"/>
  <c r="H40" i="2" s="1"/>
  <c r="D37" i="2"/>
  <c r="D40" i="2" s="1"/>
  <c r="D47" i="2" s="1"/>
  <c r="J33" i="2"/>
  <c r="J40" i="2" l="1"/>
  <c r="H47" i="2"/>
  <c r="J47" i="2" s="1"/>
  <c r="J37" i="2"/>
  <c r="J9" i="2" l="1"/>
  <c r="I9" i="2"/>
  <c r="J26" i="2" l="1"/>
  <c r="I26" i="2" l="1"/>
  <c r="G33" i="2"/>
  <c r="I33" i="2" l="1"/>
  <c r="G37" i="2"/>
  <c r="I37" i="2" s="1"/>
  <c r="J44" i="2"/>
  <c r="I44" i="2"/>
  <c r="J38" i="2"/>
  <c r="J39" i="2" s="1"/>
  <c r="I38" i="2"/>
  <c r="I39" i="2" s="1"/>
  <c r="J10" i="2"/>
  <c r="I10" i="2" l="1"/>
  <c r="G21" i="2"/>
  <c r="G40" i="2" s="1"/>
  <c r="I31" i="2"/>
  <c r="J31" i="2"/>
  <c r="I32" i="2"/>
  <c r="J32" i="2"/>
  <c r="J30" i="2"/>
  <c r="I27" i="2"/>
  <c r="J27" i="2"/>
  <c r="I28" i="2"/>
  <c r="J28" i="2"/>
  <c r="I29" i="2"/>
  <c r="J29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I24" i="2"/>
  <c r="J24" i="2"/>
  <c r="J25" i="2"/>
  <c r="I25" i="2"/>
  <c r="I21" i="2" l="1"/>
  <c r="G47" i="2"/>
  <c r="I47" i="2" s="1"/>
  <c r="I40" i="2"/>
  <c r="J11" i="2"/>
  <c r="I11" i="2"/>
  <c r="I30" i="2" l="1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<sst xmlns="http://schemas.openxmlformats.org/spreadsheetml/2006/main" count="53" uniqueCount="53">
  <si>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</si>
  <si>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</si>
  <si>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</si>
  <si>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</si>
  <si>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</si>
  <si>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</si>
  <si>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</si>
  <si>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</si>
  <si>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</si>
  <si>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</si>
  <si>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</si>
  <si>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</si>
  <si>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</si>
  <si>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</si>
  <si>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</si>
  <si>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</si>
  <si>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</si>
  <si>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</si>
  <si>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</si>
  <si>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</si>
  <si>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</si>
  <si>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</si>
  <si>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</si>
  <si>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</si>
  <si>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</si>
  <si>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</si>
  <si>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</si>
  <si>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</si>
  <si>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</si>
  <si>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</si>
  <si>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</si>
  <si>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AU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</si>
  <si>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</si>
  <si>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</si>
  <si>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</si>
  <si>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</si>
  <si>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</si>
  <si>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</si>
  <si>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</si>
  <si>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</si>
  <si>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</si>
  <si>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</si>
  <si>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</si>
  <si>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</si>
  <si>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</si>
  <si>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</si>
  <si>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</si>
  <si>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</si>
  <si>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</si>
  <si>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</si>
  <si>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DISTRICT NAME : HOSHIARPUR</t>
  </si>
  <si>
    <t>CD RATIO OF BANKS AS ON 30.06.2021(Net of NRE Deposit)</t>
  </si>
  <si>
    <t xml:space="preserve">Annexure - 14.3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</si>
</sst>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top"/>
    </xf>
    <xf numFmtId="1" fontId="3" fillId="0" borderId="13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3" fillId="0" borderId="27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/>
    <xf numFmtId="0" fontId="7" fillId="0" borderId="0" xfId="0" applyFont="1"/>
    <xf numFmtId="0" fontId="7" fillId="2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view="pageBreakPreview" zoomScale="60" zoomScaleNormal="100" workbookViewId="0">
      <selection sqref="A1:K49"/>
    </sheetView>
  </sheetViews>
  <sheetFormatPr defaultRowHeight="14.4" x14ac:dyDescent="0.3"/>
  <cols>
    <col min="2" max="2" width="7.6640625" customWidth="1"/>
    <col min="3" max="3" width="34.5546875" customWidth="1"/>
    <col min="4" max="10" width="15" customWidth="1"/>
  </cols>
  <sheetData>
    <row r="2" spans="2:10" ht="15" thickBot="1" x14ac:dyDescent="0.35">
      <c r="I2" s="42" t="s">
        <v>52</v>
      </c>
      <c r="J2" s="42"/>
    </row>
    <row r="3" spans="2:10" ht="21" thickBot="1" x14ac:dyDescent="0.4">
      <c r="B3" s="43" t="s">
        <v>50</v>
      </c>
      <c r="C3" s="44"/>
      <c r="D3" s="44"/>
      <c r="E3" s="44"/>
      <c r="F3" s="44"/>
      <c r="G3" s="44"/>
      <c r="H3" s="44"/>
      <c r="I3" s="44"/>
      <c r="J3" s="45"/>
    </row>
    <row r="4" spans="2:10" ht="16.95" customHeight="1" thickBot="1" x14ac:dyDescent="0.35">
      <c r="B4" s="49" t="s">
        <v>51</v>
      </c>
      <c r="C4" s="50"/>
      <c r="D4" s="50"/>
      <c r="E4" s="50"/>
      <c r="F4" s="50"/>
      <c r="G4" s="50"/>
      <c r="H4" s="50"/>
      <c r="I4" s="50"/>
      <c r="J4" s="51"/>
    </row>
    <row r="5" spans="2:10" ht="13.65" customHeight="1" thickBot="1" x14ac:dyDescent="0.35">
      <c r="B5" s="46" t="s">
        <v>0</v>
      </c>
      <c r="C5" s="47"/>
      <c r="D5" s="47"/>
      <c r="E5" s="47"/>
      <c r="F5" s="47"/>
      <c r="G5" s="47"/>
      <c r="H5" s="47"/>
      <c r="I5" s="47"/>
      <c r="J5" s="48"/>
    </row>
    <row r="6" spans="2:10" s="39" customFormat="1" ht="39" customHeight="1" x14ac:dyDescent="0.25">
      <c r="B6" s="52" t="s">
        <v>5</v>
      </c>
      <c r="C6" s="52" t="s">
        <v>1</v>
      </c>
      <c r="D6" s="54" t="s">
        <v>40</v>
      </c>
      <c r="E6" s="54" t="s">
        <v>41</v>
      </c>
      <c r="F6" s="60" t="s">
        <v>42</v>
      </c>
      <c r="G6" s="54" t="s">
        <v>43</v>
      </c>
      <c r="H6" s="54" t="s">
        <v>44</v>
      </c>
      <c r="I6" s="56" t="s">
        <v>45</v>
      </c>
      <c r="J6" s="58" t="s">
        <v>46</v>
      </c>
    </row>
    <row r="7" spans="2:10" s="39" customFormat="1" ht="30" customHeight="1" thickBot="1" x14ac:dyDescent="0.3">
      <c r="B7" s="53"/>
      <c r="C7" s="53"/>
      <c r="D7" s="55"/>
      <c r="E7" s="55"/>
      <c r="F7" s="61"/>
      <c r="G7" s="55"/>
      <c r="H7" s="55"/>
      <c r="I7" s="57"/>
      <c r="J7" s="59"/>
    </row>
    <row r="8" spans="2:10" s="39" customFormat="1" ht="15.75" customHeight="1" thickBot="1" x14ac:dyDescent="0.3">
      <c r="B8" s="27"/>
      <c r="C8" s="28"/>
      <c r="D8" s="23">
        <v>1</v>
      </c>
      <c r="E8" s="23">
        <v>2</v>
      </c>
      <c r="F8" s="24">
        <v>3</v>
      </c>
      <c r="G8" s="23">
        <v>4</v>
      </c>
      <c r="H8" s="23">
        <v>5</v>
      </c>
      <c r="I8" s="23">
        <v>6</v>
      </c>
      <c r="J8" s="25">
        <v>7</v>
      </c>
    </row>
    <row r="9" spans="2:10" s="39" customFormat="1" ht="21.6" customHeight="1" x14ac:dyDescent="0.25">
      <c r="B9" s="2">
        <v>1</v>
      </c>
      <c r="C9" s="5" t="s">
        <v>6</v>
      </c>
      <c r="D9" s="35">
        <v>9</v>
      </c>
      <c r="E9" s="35">
        <v>57151.43</v>
      </c>
      <c r="F9" s="35">
        <v>29580.82</v>
      </c>
      <c r="G9" s="35">
        <v>27570.61</v>
      </c>
      <c r="H9" s="35">
        <v>12199.87</v>
      </c>
      <c r="I9" s="21">
        <f>H9*100/G9</f>
        <v>44.249546890692663</v>
      </c>
      <c r="J9" s="22">
        <f>H9*100/E9</f>
        <v>21.346569980838623</v>
      </c>
    </row>
    <row r="10" spans="2:10" s="39" customFormat="1" ht="21.6" customHeight="1" x14ac:dyDescent="0.25">
      <c r="B10" s="2">
        <v>2</v>
      </c>
      <c r="C10" s="5" t="s">
        <v>7</v>
      </c>
      <c r="D10" s="35">
        <v>10</v>
      </c>
      <c r="E10" s="35">
        <v>38552</v>
      </c>
      <c r="F10" s="35">
        <v>7290</v>
      </c>
      <c r="G10" s="35">
        <v>31262</v>
      </c>
      <c r="H10" s="35">
        <v>18514</v>
      </c>
      <c r="I10" s="21">
        <f>H10*100/G10</f>
        <v>59.222058729447895</v>
      </c>
      <c r="J10" s="22">
        <f>H10*100/E10</f>
        <v>48.023448848308774</v>
      </c>
    </row>
    <row r="11" spans="2:10" s="39" customFormat="1" ht="21.6" customHeight="1" x14ac:dyDescent="0.25">
      <c r="B11" s="2">
        <v>3</v>
      </c>
      <c r="C11" s="5" t="s">
        <v>8</v>
      </c>
      <c r="D11" s="35">
        <v>2</v>
      </c>
      <c r="E11" s="35">
        <v>9732</v>
      </c>
      <c r="F11" s="35">
        <v>886</v>
      </c>
      <c r="G11" s="35">
        <v>8846</v>
      </c>
      <c r="H11" s="35">
        <v>2100</v>
      </c>
      <c r="I11" s="21">
        <f>H11*100/G11</f>
        <v>23.739543296405156</v>
      </c>
      <c r="J11" s="22">
        <f>H11*100/E11</f>
        <v>21.57829839704069</v>
      </c>
    </row>
    <row r="12" spans="2:10" s="39" customFormat="1" ht="21.6" customHeight="1" x14ac:dyDescent="0.25">
      <c r="B12" s="2">
        <v>4</v>
      </c>
      <c r="C12" s="5" t="s">
        <v>9</v>
      </c>
      <c r="D12" s="35">
        <v>15</v>
      </c>
      <c r="E12" s="35">
        <v>120124</v>
      </c>
      <c r="F12" s="35">
        <v>6191</v>
      </c>
      <c r="G12" s="35">
        <v>113933</v>
      </c>
      <c r="H12" s="35">
        <v>35821</v>
      </c>
      <c r="I12" s="21">
        <f t="shared" ref="I12:I24" si="0">H12*100/G12</f>
        <v>31.440407959063659</v>
      </c>
      <c r="J12" s="22">
        <f t="shared" ref="J12:J24" si="1">H12*100/E12</f>
        <v>29.820019313376179</v>
      </c>
    </row>
    <row r="13" spans="2:10" s="39" customFormat="1" ht="21.6" customHeight="1" x14ac:dyDescent="0.25">
      <c r="B13" s="2">
        <v>5</v>
      </c>
      <c r="C13" s="5" t="s">
        <v>10</v>
      </c>
      <c r="D13" s="35">
        <v>4</v>
      </c>
      <c r="E13" s="35">
        <v>21458.22</v>
      </c>
      <c r="F13" s="35">
        <v>4832.05</v>
      </c>
      <c r="G13" s="35">
        <v>16626.170000000002</v>
      </c>
      <c r="H13" s="35">
        <v>3873.83</v>
      </c>
      <c r="I13" s="21">
        <f t="shared" si="0"/>
        <v>23.299593351926507</v>
      </c>
      <c r="J13" s="22">
        <f t="shared" si="1"/>
        <v>18.052895347330765</v>
      </c>
    </row>
    <row r="14" spans="2:10" s="40" customFormat="1" ht="21.6" customHeight="1" x14ac:dyDescent="0.25">
      <c r="B14" s="18">
        <v>6</v>
      </c>
      <c r="C14" s="19" t="s">
        <v>11</v>
      </c>
      <c r="D14" s="35">
        <v>15</v>
      </c>
      <c r="E14" s="35">
        <v>108656</v>
      </c>
      <c r="F14" s="35">
        <v>5023</v>
      </c>
      <c r="G14" s="35">
        <v>103633</v>
      </c>
      <c r="H14" s="35">
        <v>18458</v>
      </c>
      <c r="I14" s="21">
        <f t="shared" si="0"/>
        <v>17.810928951202801</v>
      </c>
      <c r="J14" s="22">
        <f t="shared" si="1"/>
        <v>16.987557060815785</v>
      </c>
    </row>
    <row r="15" spans="2:10" s="39" customFormat="1" ht="21.6" customHeight="1" x14ac:dyDescent="0.25">
      <c r="B15" s="2">
        <v>7</v>
      </c>
      <c r="C15" s="5" t="s">
        <v>12</v>
      </c>
      <c r="D15" s="35">
        <v>5</v>
      </c>
      <c r="E15" s="35">
        <v>23591</v>
      </c>
      <c r="F15" s="35">
        <v>1250</v>
      </c>
      <c r="G15" s="35">
        <v>22341</v>
      </c>
      <c r="H15" s="35">
        <v>6800</v>
      </c>
      <c r="I15" s="21">
        <f t="shared" si="0"/>
        <v>30.437312564343582</v>
      </c>
      <c r="J15" s="22">
        <f t="shared" si="1"/>
        <v>28.824551735831463</v>
      </c>
    </row>
    <row r="16" spans="2:10" s="39" customFormat="1" ht="21.6" customHeight="1" x14ac:dyDescent="0.25">
      <c r="B16" s="2">
        <v>8</v>
      </c>
      <c r="C16" s="5" t="s">
        <v>13</v>
      </c>
      <c r="D16" s="35">
        <v>30</v>
      </c>
      <c r="E16" s="35">
        <v>195136</v>
      </c>
      <c r="F16" s="35">
        <v>20431</v>
      </c>
      <c r="G16" s="35">
        <v>174705</v>
      </c>
      <c r="H16" s="35">
        <v>40615.93</v>
      </c>
      <c r="I16" s="21">
        <f t="shared" si="0"/>
        <v>23.248292836495807</v>
      </c>
      <c r="J16" s="22">
        <f t="shared" si="1"/>
        <v>20.814165505083633</v>
      </c>
    </row>
    <row r="17" spans="2:10" s="39" customFormat="1" ht="21.6" customHeight="1" x14ac:dyDescent="0.25">
      <c r="B17" s="2">
        <v>9</v>
      </c>
      <c r="C17" s="5" t="s">
        <v>14</v>
      </c>
      <c r="D17" s="35">
        <v>86</v>
      </c>
      <c r="E17" s="35">
        <v>1144751</v>
      </c>
      <c r="F17" s="35">
        <v>191031</v>
      </c>
      <c r="G17" s="35">
        <v>953720</v>
      </c>
      <c r="H17" s="35">
        <v>233599</v>
      </c>
      <c r="I17" s="21">
        <f t="shared" si="0"/>
        <v>24.493457199177957</v>
      </c>
      <c r="J17" s="22">
        <f t="shared" si="1"/>
        <v>20.406097046431931</v>
      </c>
    </row>
    <row r="18" spans="2:10" s="39" customFormat="1" ht="21.6" customHeight="1" x14ac:dyDescent="0.25">
      <c r="B18" s="2">
        <v>10</v>
      </c>
      <c r="C18" s="5" t="s">
        <v>15</v>
      </c>
      <c r="D18" s="35">
        <v>43</v>
      </c>
      <c r="E18" s="35">
        <v>806100</v>
      </c>
      <c r="F18" s="35">
        <v>215501</v>
      </c>
      <c r="G18" s="35">
        <v>590599</v>
      </c>
      <c r="H18" s="35">
        <v>109120</v>
      </c>
      <c r="I18" s="21">
        <f t="shared" si="0"/>
        <v>18.476157257293018</v>
      </c>
      <c r="J18" s="22">
        <f t="shared" si="1"/>
        <v>13.536782036968118</v>
      </c>
    </row>
    <row r="19" spans="2:10" s="39" customFormat="1" ht="21.6" customHeight="1" x14ac:dyDescent="0.25">
      <c r="B19" s="2">
        <v>11</v>
      </c>
      <c r="C19" s="5" t="s">
        <v>16</v>
      </c>
      <c r="D19" s="35">
        <v>8</v>
      </c>
      <c r="E19" s="35">
        <v>30732.25</v>
      </c>
      <c r="F19" s="35">
        <v>1604.65</v>
      </c>
      <c r="G19" s="35">
        <v>29127.599999999999</v>
      </c>
      <c r="H19" s="35">
        <v>10723.24</v>
      </c>
      <c r="I19" s="21">
        <f t="shared" si="0"/>
        <v>36.814704953377557</v>
      </c>
      <c r="J19" s="22">
        <f t="shared" si="1"/>
        <v>34.892466383034112</v>
      </c>
    </row>
    <row r="20" spans="2:10" s="39" customFormat="1" ht="21.6" customHeight="1" thickBot="1" x14ac:dyDescent="0.3">
      <c r="B20" s="12">
        <v>12</v>
      </c>
      <c r="C20" s="20" t="s">
        <v>17</v>
      </c>
      <c r="D20" s="35">
        <v>12</v>
      </c>
      <c r="E20" s="35">
        <v>84675</v>
      </c>
      <c r="F20" s="35">
        <v>11041.53</v>
      </c>
      <c r="G20" s="35">
        <v>73633.47</v>
      </c>
      <c r="H20" s="35">
        <v>18335.419999999998</v>
      </c>
      <c r="I20" s="21">
        <f t="shared" si="0"/>
        <v>24.90093160080599</v>
      </c>
      <c r="J20" s="22">
        <f t="shared" si="1"/>
        <v>21.653876586950101</v>
      </c>
    </row>
    <row r="21" spans="2:10" s="39" customFormat="1" ht="21.6" customHeight="1" thickBot="1" x14ac:dyDescent="0.3">
      <c r="B21" s="13"/>
      <c r="C21" s="10" t="s">
        <v>18</v>
      </c>
      <c r="D21" s="36">
        <f>SUM(D9:D20)</f>
        <v>239</v>
      </c>
      <c r="E21" s="36">
        <f t="shared" ref="E21:H21" si="2">SUM(E9:E20)</f>
        <v>2640658.9</v>
      </c>
      <c r="F21" s="36">
        <f t="shared" si="2"/>
        <v>494662.05000000005</v>
      </c>
      <c r="G21" s="36">
        <f t="shared" si="2"/>
        <v>2145996.85</v>
      </c>
      <c r="H21" s="36">
        <f t="shared" si="2"/>
        <v>510160.29</v>
      </c>
      <c r="I21" s="29">
        <f t="shared" si="0"/>
        <v>23.772648594521467</v>
      </c>
      <c r="J21" s="26">
        <f t="shared" si="1"/>
        <v>19.319431600953838</v>
      </c>
    </row>
    <row r="22" spans="2:10" s="39" customFormat="1" ht="21.6" customHeight="1" x14ac:dyDescent="0.25">
      <c r="B22" s="1">
        <v>13</v>
      </c>
      <c r="C22" s="4" t="s">
        <v>19</v>
      </c>
      <c r="D22" s="35">
        <v>22</v>
      </c>
      <c r="E22" s="35">
        <v>110734</v>
      </c>
      <c r="F22" s="35">
        <v>5173</v>
      </c>
      <c r="G22" s="35">
        <v>105561</v>
      </c>
      <c r="H22" s="35">
        <v>63085</v>
      </c>
      <c r="I22" s="21">
        <f t="shared" si="0"/>
        <v>59.76165439887837</v>
      </c>
      <c r="J22" s="22">
        <f t="shared" si="1"/>
        <v>56.969855690212583</v>
      </c>
    </row>
    <row r="23" spans="2:10" s="39" customFormat="1" ht="21.6" customHeight="1" x14ac:dyDescent="0.25">
      <c r="B23" s="1">
        <v>14</v>
      </c>
      <c r="C23" s="5" t="s">
        <v>20</v>
      </c>
      <c r="D23" s="35">
        <v>2</v>
      </c>
      <c r="E23" s="35">
        <v>4449</v>
      </c>
      <c r="F23" s="35">
        <v>32</v>
      </c>
      <c r="G23" s="35">
        <v>4417</v>
      </c>
      <c r="H23" s="35">
        <v>470</v>
      </c>
      <c r="I23" s="21">
        <f t="shared" si="0"/>
        <v>10.640706361784016</v>
      </c>
      <c r="J23" s="22">
        <f t="shared" si="1"/>
        <v>10.564171723982918</v>
      </c>
    </row>
    <row r="24" spans="2:10" s="39" customFormat="1" ht="21.6" customHeight="1" x14ac:dyDescent="0.25">
      <c r="B24" s="1">
        <v>15</v>
      </c>
      <c r="C24" s="5" t="s">
        <v>21</v>
      </c>
      <c r="D24" s="35">
        <v>1</v>
      </c>
      <c r="E24" s="35">
        <v>12542</v>
      </c>
      <c r="F24" s="35">
        <v>1012</v>
      </c>
      <c r="G24" s="35">
        <v>11530</v>
      </c>
      <c r="H24" s="35">
        <v>1854</v>
      </c>
      <c r="I24" s="21">
        <f t="shared" si="0"/>
        <v>16.079791847354727</v>
      </c>
      <c r="J24" s="22">
        <f t="shared" si="1"/>
        <v>14.782331366608197</v>
      </c>
    </row>
    <row r="25" spans="2:10" s="39" customFormat="1" ht="21.6" customHeight="1" x14ac:dyDescent="0.25">
      <c r="B25" s="1">
        <v>16</v>
      </c>
      <c r="C25" s="5" t="s">
        <v>22</v>
      </c>
      <c r="D25" s="35">
        <v>1</v>
      </c>
      <c r="E25" s="35">
        <v>2959</v>
      </c>
      <c r="F25" s="35">
        <v>390</v>
      </c>
      <c r="G25" s="35">
        <v>2569</v>
      </c>
      <c r="H25" s="35">
        <v>1789</v>
      </c>
      <c r="I25" s="21">
        <f>H25*100/G25</f>
        <v>69.637991436356558</v>
      </c>
      <c r="J25" s="22">
        <f>H25*100/E25</f>
        <v>60.459614734707671</v>
      </c>
    </row>
    <row r="26" spans="2:10" s="39" customFormat="1" ht="21.6" customHeight="1" x14ac:dyDescent="0.25">
      <c r="B26" s="1">
        <v>17</v>
      </c>
      <c r="C26" s="5" t="s">
        <v>23</v>
      </c>
      <c r="D26" s="35">
        <v>28</v>
      </c>
      <c r="E26" s="35">
        <v>255260.19</v>
      </c>
      <c r="F26" s="35">
        <v>27791.95</v>
      </c>
      <c r="G26" s="35">
        <v>227468.24</v>
      </c>
      <c r="H26" s="35">
        <v>109426.5</v>
      </c>
      <c r="I26" s="21">
        <f>H26*100/G26</f>
        <v>48.10627628718629</v>
      </c>
      <c r="J26" s="22">
        <f>H26*100/E26</f>
        <v>42.868611827014625</v>
      </c>
    </row>
    <row r="27" spans="2:10" s="39" customFormat="1" ht="21.6" customHeight="1" x14ac:dyDescent="0.25">
      <c r="B27" s="1">
        <v>18</v>
      </c>
      <c r="C27" s="5" t="s">
        <v>24</v>
      </c>
      <c r="D27" s="35">
        <v>3</v>
      </c>
      <c r="E27" s="35">
        <v>11917.09</v>
      </c>
      <c r="F27" s="35">
        <v>186.9</v>
      </c>
      <c r="G27" s="35">
        <v>11730.19</v>
      </c>
      <c r="H27" s="35">
        <v>4074.36</v>
      </c>
      <c r="I27" s="21">
        <f t="shared" ref="I27:I29" si="3">H27*100/G27</f>
        <v>34.733964240988421</v>
      </c>
      <c r="J27" s="22">
        <f t="shared" ref="J27:J29" si="4">H27*100/E27</f>
        <v>34.189219012359558</v>
      </c>
    </row>
    <row r="28" spans="2:10" s="39" customFormat="1" ht="21.6" customHeight="1" x14ac:dyDescent="0.25">
      <c r="B28" s="1">
        <v>19</v>
      </c>
      <c r="C28" s="5" t="s">
        <v>25</v>
      </c>
      <c r="D28" s="35">
        <v>8</v>
      </c>
      <c r="E28" s="35">
        <v>68789.490000000005</v>
      </c>
      <c r="F28" s="35">
        <v>7099</v>
      </c>
      <c r="G28" s="35">
        <v>61690.490000000005</v>
      </c>
      <c r="H28" s="35">
        <v>19868.38</v>
      </c>
      <c r="I28" s="21">
        <f t="shared" si="3"/>
        <v>32.206552419992121</v>
      </c>
      <c r="J28" s="22">
        <f t="shared" si="4"/>
        <v>28.882871496794056</v>
      </c>
    </row>
    <row r="29" spans="2:10" s="39" customFormat="1" ht="21.6" customHeight="1" x14ac:dyDescent="0.25">
      <c r="B29" s="1">
        <v>20</v>
      </c>
      <c r="C29" s="5" t="s">
        <v>26</v>
      </c>
      <c r="D29" s="35">
        <v>6</v>
      </c>
      <c r="E29" s="35">
        <v>9294.64</v>
      </c>
      <c r="F29" s="35">
        <v>481.35</v>
      </c>
      <c r="G29" s="35">
        <v>8813.2899999999991</v>
      </c>
      <c r="H29" s="35">
        <v>10361.299999999999</v>
      </c>
      <c r="I29" s="21">
        <f t="shared" si="3"/>
        <v>117.5644963458595</v>
      </c>
      <c r="J29" s="22">
        <f t="shared" si="4"/>
        <v>111.47607653443275</v>
      </c>
    </row>
    <row r="30" spans="2:10" s="39" customFormat="1" ht="21.6" customHeight="1" x14ac:dyDescent="0.25">
      <c r="B30" s="1">
        <v>21</v>
      </c>
      <c r="C30" s="6" t="s">
        <v>27</v>
      </c>
      <c r="D30" s="35">
        <v>1</v>
      </c>
      <c r="E30" s="35">
        <v>1149.52</v>
      </c>
      <c r="F30" s="35">
        <v>12.65</v>
      </c>
      <c r="G30" s="35">
        <v>1136.8699999999999</v>
      </c>
      <c r="H30" s="35">
        <v>2903.1</v>
      </c>
      <c r="I30" s="21">
        <f>H30*100/G30</f>
        <v>255.35901202424202</v>
      </c>
      <c r="J30" s="22">
        <f>H30*100/E30</f>
        <v>252.54888997146637</v>
      </c>
    </row>
    <row r="31" spans="2:10" s="39" customFormat="1" ht="21.6" customHeight="1" x14ac:dyDescent="0.25">
      <c r="B31" s="1">
        <v>22</v>
      </c>
      <c r="C31" s="5" t="s">
        <v>28</v>
      </c>
      <c r="D31" s="35">
        <v>6</v>
      </c>
      <c r="E31" s="35">
        <v>8620.89</v>
      </c>
      <c r="F31" s="35">
        <v>489.97</v>
      </c>
      <c r="G31" s="35">
        <v>8130.9199999999992</v>
      </c>
      <c r="H31" s="35">
        <v>380.9</v>
      </c>
      <c r="I31" s="21">
        <f t="shared" ref="I31:I32" si="5">H31*100/G31</f>
        <v>4.6845867380321051</v>
      </c>
      <c r="J31" s="22">
        <f t="shared" ref="J31:J32" si="6">H31*100/E31</f>
        <v>4.4183373178407335</v>
      </c>
    </row>
    <row r="32" spans="2:10" s="39" customFormat="1" ht="21.6" customHeight="1" thickBot="1" x14ac:dyDescent="0.3">
      <c r="B32" s="1">
        <v>23</v>
      </c>
      <c r="C32" s="7" t="s">
        <v>29</v>
      </c>
      <c r="D32" s="35">
        <v>5</v>
      </c>
      <c r="E32" s="35">
        <v>20569.77</v>
      </c>
      <c r="F32" s="35">
        <v>1451.55</v>
      </c>
      <c r="G32" s="35">
        <v>19118.22</v>
      </c>
      <c r="H32" s="35">
        <v>864.19</v>
      </c>
      <c r="I32" s="21">
        <f t="shared" si="5"/>
        <v>4.5202429933330608</v>
      </c>
      <c r="J32" s="22">
        <f t="shared" si="6"/>
        <v>4.201262337887103</v>
      </c>
    </row>
    <row r="33" spans="2:10" s="39" customFormat="1" ht="21.6" customHeight="1" thickBot="1" x14ac:dyDescent="0.3">
      <c r="B33" s="13"/>
      <c r="C33" s="10" t="s">
        <v>30</v>
      </c>
      <c r="D33" s="36">
        <f>SUM(D22:D32)</f>
        <v>83</v>
      </c>
      <c r="E33" s="36">
        <f>SUM(E22:E32)</f>
        <v>506285.59000000008</v>
      </c>
      <c r="F33" s="36">
        <f>SUM(F22:F32)</f>
        <v>44120.37</v>
      </c>
      <c r="G33" s="36">
        <f>SUM(G22:G32)</f>
        <v>462165.22</v>
      </c>
      <c r="H33" s="36">
        <f>SUM(H22:H32)</f>
        <v>215076.72999999998</v>
      </c>
      <c r="I33" s="29">
        <f t="shared" ref="I33:I38" si="7">H33*100/G33</f>
        <v>46.536762329281295</v>
      </c>
      <c r="J33" s="26">
        <f t="shared" ref="J33:J38" si="8">H33*100/E33</f>
        <v>42.481305857431174</v>
      </c>
    </row>
    <row r="34" spans="2:10" s="39" customFormat="1" ht="21.6" customHeight="1" x14ac:dyDescent="0.25">
      <c r="B34" s="1">
        <v>24</v>
      </c>
      <c r="C34" s="8" t="s">
        <v>31</v>
      </c>
      <c r="D34" s="35">
        <v>1</v>
      </c>
      <c r="E34" s="35">
        <v>29494</v>
      </c>
      <c r="F34" s="35">
        <v>235.42</v>
      </c>
      <c r="G34" s="35">
        <v>29258.58</v>
      </c>
      <c r="H34" s="35">
        <v>7248</v>
      </c>
      <c r="I34" s="21">
        <f t="shared" si="7"/>
        <v>24.772220661426491</v>
      </c>
      <c r="J34" s="22">
        <f t="shared" si="8"/>
        <v>24.574489726724078</v>
      </c>
    </row>
    <row r="35" spans="2:10" s="39" customFormat="1" ht="21.6" customHeight="1" thickBot="1" x14ac:dyDescent="0.3">
      <c r="B35" s="1">
        <v>25</v>
      </c>
      <c r="C35" s="9" t="s">
        <v>48</v>
      </c>
      <c r="D35" s="35">
        <v>13</v>
      </c>
      <c r="E35" s="35">
        <v>65858.289999999994</v>
      </c>
      <c r="F35" s="35">
        <v>3527.16</v>
      </c>
      <c r="G35" s="35">
        <v>62331.12999999999</v>
      </c>
      <c r="H35" s="35">
        <v>26674.43</v>
      </c>
      <c r="I35" s="21">
        <f t="shared" si="7"/>
        <v>42.794715898781241</v>
      </c>
      <c r="J35" s="22">
        <f t="shared" si="8"/>
        <v>40.502767381297026</v>
      </c>
    </row>
    <row r="36" spans="2:10" s="39" customFormat="1" ht="21.6" customHeight="1" thickBot="1" x14ac:dyDescent="0.3">
      <c r="B36" s="16"/>
      <c r="C36" s="14" t="s">
        <v>32</v>
      </c>
      <c r="D36" s="36">
        <f>SUM(D34:D35)</f>
        <v>14</v>
      </c>
      <c r="E36" s="36">
        <f>SUM(E34:E35)</f>
        <v>95352.29</v>
      </c>
      <c r="F36" s="36">
        <f>SUM(F34:F35)</f>
        <v>3762.58</v>
      </c>
      <c r="G36" s="36">
        <f>SUM(G34:G35)</f>
        <v>91589.709999999992</v>
      </c>
      <c r="H36" s="36">
        <f>SUM(H34:H35)</f>
        <v>33922.43</v>
      </c>
      <c r="I36" s="29">
        <f t="shared" si="7"/>
        <v>37.037381164325126</v>
      </c>
      <c r="J36" s="30">
        <f t="shared" si="8"/>
        <v>35.57589440169712</v>
      </c>
    </row>
    <row r="37" spans="2:10" s="39" customFormat="1" ht="21.6" customHeight="1" thickBot="1" x14ac:dyDescent="0.3">
      <c r="B37" s="16"/>
      <c r="C37" s="14" t="s">
        <v>33</v>
      </c>
      <c r="D37" s="36">
        <f>SUM(D33+D36)</f>
        <v>97</v>
      </c>
      <c r="E37" s="36">
        <f>SUM(E33+E36)</f>
        <v>601637.88000000012</v>
      </c>
      <c r="F37" s="36">
        <f>SUM(F33+F36)</f>
        <v>47882.950000000004</v>
      </c>
      <c r="G37" s="36">
        <f>SUM(G33+G36)</f>
        <v>553754.92999999993</v>
      </c>
      <c r="H37" s="36">
        <f>SUM(H33+H36)</f>
        <v>248999.15999999997</v>
      </c>
      <c r="I37" s="29">
        <f t="shared" si="7"/>
        <v>44.965587936165193</v>
      </c>
      <c r="J37" s="26">
        <f t="shared" si="8"/>
        <v>41.386882089272689</v>
      </c>
    </row>
    <row r="38" spans="2:10" s="39" customFormat="1" ht="21.6" customHeight="1" thickBot="1" x14ac:dyDescent="0.3">
      <c r="B38" s="15">
        <v>26</v>
      </c>
      <c r="C38" s="11" t="s">
        <v>34</v>
      </c>
      <c r="D38" s="35">
        <v>39</v>
      </c>
      <c r="E38" s="35">
        <v>129193.92</v>
      </c>
      <c r="F38" s="35">
        <v>741.76</v>
      </c>
      <c r="G38" s="35">
        <v>128452.16</v>
      </c>
      <c r="H38" s="35">
        <v>55178</v>
      </c>
      <c r="I38" s="38">
        <f t="shared" si="7"/>
        <v>42.956070182081795</v>
      </c>
      <c r="J38" s="34">
        <f t="shared" si="8"/>
        <v>42.709440196566526</v>
      </c>
    </row>
    <row r="39" spans="2:10" s="39" customFormat="1" ht="21.6" customHeight="1" thickBot="1" x14ac:dyDescent="0.3">
      <c r="B39" s="16"/>
      <c r="C39" s="14" t="s">
        <v>35</v>
      </c>
      <c r="D39" s="36">
        <v>39</v>
      </c>
      <c r="E39" s="36">
        <f>SUM(E38)</f>
        <v>129193.92</v>
      </c>
      <c r="F39" s="36">
        <f t="shared" ref="F39:J39" si="9">SUM(F38)</f>
        <v>741.76</v>
      </c>
      <c r="G39" s="36">
        <f t="shared" si="9"/>
        <v>128452.16</v>
      </c>
      <c r="H39" s="36">
        <f t="shared" si="9"/>
        <v>55178</v>
      </c>
      <c r="I39" s="29">
        <f t="shared" si="9"/>
        <v>42.956070182081795</v>
      </c>
      <c r="J39" s="26">
        <f t="shared" si="9"/>
        <v>42.709440196566526</v>
      </c>
    </row>
    <row r="40" spans="2:10" s="39" customFormat="1" ht="21.6" customHeight="1" thickBot="1" x14ac:dyDescent="0.3">
      <c r="B40" s="16"/>
      <c r="C40" s="14" t="s">
        <v>36</v>
      </c>
      <c r="D40" s="36">
        <f>SUM(D21+D37+D39)</f>
        <v>375</v>
      </c>
      <c r="E40" s="36">
        <f>SUM(E21+E37+E39)</f>
        <v>3371490.7</v>
      </c>
      <c r="F40" s="36">
        <f>SUM(F21+F37+F39)</f>
        <v>543286.76</v>
      </c>
      <c r="G40" s="36">
        <f>SUM(G21+G37+G39)</f>
        <v>2828203.9400000004</v>
      </c>
      <c r="H40" s="36">
        <f>SUM(H21+H37+H39)</f>
        <v>814337.45</v>
      </c>
      <c r="I40" s="29">
        <f>H40*100/G40</f>
        <v>28.793448678952053</v>
      </c>
      <c r="J40" s="26">
        <f>H40*100/E40</f>
        <v>24.153631804471534</v>
      </c>
    </row>
    <row r="41" spans="2:10" s="39" customFormat="1" ht="21.6" customHeight="1" thickBot="1" x14ac:dyDescent="0.3">
      <c r="B41" s="15">
        <v>27</v>
      </c>
      <c r="C41" s="11" t="s">
        <v>37</v>
      </c>
      <c r="D41" s="35">
        <v>67</v>
      </c>
      <c r="E41" s="35">
        <v>181336</v>
      </c>
      <c r="F41" s="35">
        <v>6.52</v>
      </c>
      <c r="G41" s="35">
        <v>181329.48</v>
      </c>
      <c r="H41" s="35">
        <v>61005.11</v>
      </c>
      <c r="I41" s="21">
        <f t="shared" ref="I41" si="10">H41*100/G41</f>
        <v>33.643238815883656</v>
      </c>
      <c r="J41" s="22">
        <f>H41*100/E41</f>
        <v>33.642029161335863</v>
      </c>
    </row>
    <row r="42" spans="2:10" s="39" customFormat="1" ht="21.6" customHeight="1" thickBot="1" x14ac:dyDescent="0.3">
      <c r="B42" s="16"/>
      <c r="C42" s="14" t="s">
        <v>38</v>
      </c>
      <c r="D42" s="36">
        <f>SUM(D41)</f>
        <v>67</v>
      </c>
      <c r="E42" s="36">
        <f t="shared" ref="E42:H42" si="11">SUM(E41)</f>
        <v>181336</v>
      </c>
      <c r="F42" s="36">
        <f t="shared" si="11"/>
        <v>6.52</v>
      </c>
      <c r="G42" s="36">
        <f t="shared" si="11"/>
        <v>181329.48</v>
      </c>
      <c r="H42" s="36">
        <f t="shared" si="11"/>
        <v>61005.11</v>
      </c>
      <c r="I42" s="29">
        <f t="shared" ref="I42" si="12">SUM(I41)</f>
        <v>33.643238815883656</v>
      </c>
      <c r="J42" s="26">
        <f t="shared" ref="J42" si="13">SUM(J41)</f>
        <v>33.642029161335863</v>
      </c>
    </row>
    <row r="43" spans="2:10" s="39" customFormat="1" ht="21.6" customHeight="1" x14ac:dyDescent="0.25">
      <c r="B43" s="1">
        <v>28</v>
      </c>
      <c r="C43" s="8" t="s">
        <v>47</v>
      </c>
      <c r="D43" s="35">
        <v>5</v>
      </c>
      <c r="E43" s="35"/>
      <c r="F43" s="35"/>
      <c r="G43" s="35">
        <v>0</v>
      </c>
      <c r="H43" s="35">
        <v>6857</v>
      </c>
      <c r="I43" s="21">
        <v>0</v>
      </c>
      <c r="J43" s="22">
        <v>0</v>
      </c>
    </row>
    <row r="44" spans="2:10" s="39" customFormat="1" ht="21.6" customHeight="1" thickBot="1" x14ac:dyDescent="0.3">
      <c r="B44" s="12">
        <v>29</v>
      </c>
      <c r="C44" s="9" t="s">
        <v>49</v>
      </c>
      <c r="D44" s="35">
        <v>2</v>
      </c>
      <c r="E44" s="35">
        <v>5488</v>
      </c>
      <c r="F44" s="35">
        <v>0.2</v>
      </c>
      <c r="G44" s="35">
        <v>5487.8</v>
      </c>
      <c r="H44" s="35">
        <v>7910</v>
      </c>
      <c r="I44" s="21">
        <f>H44*100/G44</f>
        <v>144.13790590036081</v>
      </c>
      <c r="J44" s="22">
        <f>H44*100/E44</f>
        <v>144.13265306122449</v>
      </c>
    </row>
    <row r="45" spans="2:10" s="39" customFormat="1" ht="21.6" customHeight="1" thickBot="1" x14ac:dyDescent="0.3">
      <c r="B45" s="16"/>
      <c r="C45" s="14" t="s">
        <v>39</v>
      </c>
      <c r="D45" s="36">
        <f>SUM(D43:D44)</f>
        <v>7</v>
      </c>
      <c r="E45" s="36">
        <f t="shared" ref="E45:H45" si="14">SUM(E43:E44)</f>
        <v>5488</v>
      </c>
      <c r="F45" s="36">
        <f t="shared" si="14"/>
        <v>0.2</v>
      </c>
      <c r="G45" s="36">
        <f t="shared" si="14"/>
        <v>5487.8</v>
      </c>
      <c r="H45" s="36">
        <f t="shared" si="14"/>
        <v>14767</v>
      </c>
      <c r="I45" s="29">
        <f>H45*100/G45</f>
        <v>269.08779474470646</v>
      </c>
      <c r="J45" s="26">
        <f>H45*100/E45</f>
        <v>269.07798833819243</v>
      </c>
    </row>
    <row r="46" spans="2:10" s="39" customFormat="1" ht="49.2" customHeight="1" thickBot="1" x14ac:dyDescent="0.3">
      <c r="B46" s="16"/>
      <c r="C46" s="17" t="s">
        <v>2</v>
      </c>
      <c r="D46" s="36">
        <v>0</v>
      </c>
      <c r="E46" s="36"/>
      <c r="F46" s="37"/>
      <c r="G46" s="36"/>
      <c r="H46" s="36"/>
      <c r="I46" s="29">
        <v>0</v>
      </c>
      <c r="J46" s="31">
        <v>0</v>
      </c>
    </row>
    <row r="47" spans="2:10" s="39" customFormat="1" ht="21.6" customHeight="1" thickBot="1" x14ac:dyDescent="0.3">
      <c r="B47" s="3"/>
      <c r="C47" s="10" t="s">
        <v>3</v>
      </c>
      <c r="D47" s="36">
        <f>SUM(D42+D45+D40)</f>
        <v>449</v>
      </c>
      <c r="E47" s="36">
        <f>SUM(E40+E42+E45)</f>
        <v>3558314.7</v>
      </c>
      <c r="F47" s="36">
        <f t="shared" ref="F47:G47" si="15">SUM(F40+F42+F45)</f>
        <v>543293.48</v>
      </c>
      <c r="G47" s="36">
        <f t="shared" si="15"/>
        <v>3015021.22</v>
      </c>
      <c r="H47" s="36">
        <f>SUM(H40+H42+H45+H46)</f>
        <v>890109.55999999994</v>
      </c>
      <c r="I47" s="32">
        <f>H47*100/G47</f>
        <v>29.522497357414949</v>
      </c>
      <c r="J47" s="33">
        <f>H47*100/E47</f>
        <v>25.014919562904314</v>
      </c>
    </row>
    <row r="48" spans="2:10" x14ac:dyDescent="0.3">
      <c r="I48" s="41" t="s">
        <v>4</v>
      </c>
      <c r="J48" s="41"/>
    </row>
  </sheetData>
  <mergeCells count="14">
    <mergeCell ref="I48:J48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75" top="0.56999999999999995" bottom="0.48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2021-08-27T09:20:55Z</dcterms:modified>
</cp:coreProperties>
</file>