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2" r:id="rId1"/>
  </sheets>
  <definedNames>
    <definedName name="_xlnm.Print_Area" localSheetId="0">Sheet1!$A$1:$I$48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2" l="1"/>
  <c r="F39" i="2"/>
  <c r="G39" i="2"/>
  <c r="D39" i="2"/>
  <c r="F14" i="2" l="1"/>
  <c r="I34" i="2" l="1"/>
  <c r="H34" i="2"/>
  <c r="I35" i="2"/>
  <c r="F35" i="2"/>
  <c r="H35" i="2" s="1"/>
  <c r="H42" i="2" l="1"/>
  <c r="D42" i="2"/>
  <c r="E42" i="2"/>
  <c r="F42" i="2"/>
  <c r="G42" i="2"/>
  <c r="C42" i="2"/>
  <c r="I41" i="2"/>
  <c r="I42" i="2" s="1"/>
  <c r="D45" i="2"/>
  <c r="E45" i="2"/>
  <c r="F45" i="2"/>
  <c r="G45" i="2"/>
  <c r="C45" i="2"/>
  <c r="D36" i="2"/>
  <c r="E36" i="2"/>
  <c r="F36" i="2"/>
  <c r="G36" i="2"/>
  <c r="C36" i="2"/>
  <c r="D33" i="2"/>
  <c r="E33" i="2"/>
  <c r="G33" i="2"/>
  <c r="C33" i="2"/>
  <c r="D21" i="2"/>
  <c r="E21" i="2"/>
  <c r="G21" i="2"/>
  <c r="C21" i="2"/>
  <c r="I45" i="2" l="1"/>
  <c r="D37" i="2"/>
  <c r="D40" i="2" s="1"/>
  <c r="D47" i="2" s="1"/>
  <c r="I36" i="2"/>
  <c r="H45" i="2"/>
  <c r="H36" i="2"/>
  <c r="E37" i="2"/>
  <c r="E40" i="2" s="1"/>
  <c r="E47" i="2" s="1"/>
  <c r="G37" i="2"/>
  <c r="G40" i="2" s="1"/>
  <c r="C37" i="2"/>
  <c r="C40" i="2" s="1"/>
  <c r="C47" i="2" s="1"/>
  <c r="I33" i="2"/>
  <c r="I40" i="2" l="1"/>
  <c r="G47" i="2"/>
  <c r="I47" i="2" s="1"/>
  <c r="I37" i="2"/>
  <c r="I9" i="2" l="1"/>
  <c r="H9" i="2"/>
  <c r="I26" i="2" l="1"/>
  <c r="H26" i="2" l="1"/>
  <c r="F33" i="2"/>
  <c r="H33" i="2" l="1"/>
  <c r="F37" i="2"/>
  <c r="H37" i="2" s="1"/>
  <c r="I44" i="2"/>
  <c r="H44" i="2"/>
  <c r="I38" i="2"/>
  <c r="I39" i="2" s="1"/>
  <c r="H38" i="2"/>
  <c r="H39" i="2" s="1"/>
  <c r="I10" i="2"/>
  <c r="H10" i="2" l="1"/>
  <c r="F21" i="2"/>
  <c r="F40" i="2" s="1"/>
  <c r="H31" i="2"/>
  <c r="I31" i="2"/>
  <c r="H32" i="2"/>
  <c r="I32" i="2"/>
  <c r="I30" i="2"/>
  <c r="H27" i="2"/>
  <c r="I27" i="2"/>
  <c r="H28" i="2"/>
  <c r="I28" i="2"/>
  <c r="H29" i="2"/>
  <c r="I29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I21" i="2"/>
  <c r="H22" i="2"/>
  <c r="I22" i="2"/>
  <c r="H23" i="2"/>
  <c r="I23" i="2"/>
  <c r="H24" i="2"/>
  <c r="I24" i="2"/>
  <c r="I25" i="2"/>
  <c r="H25" i="2"/>
  <c r="H21" i="2" l="1"/>
  <c r="F47" i="2"/>
  <c r="H47" i="2" s="1"/>
  <c r="H40" i="2"/>
  <c r="I11" i="2"/>
  <c r="H11" i="2"/>
  <c r="H30" i="2" l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<sst xmlns="http://schemas.openxmlformats.org/spreadsheetml/2006/main" count="53" uniqueCount="53">
  <si>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</si>
  <si>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</si>
  <si>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</si>
  <si>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</si>
  <si>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</si>
  <si>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</si>
  <si>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</si>
  <si>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</si>
  <si>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</si>
  <si>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</si>
  <si>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</si>
  <si>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</si>
  <si>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</si>
  <si>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</si>
  <si>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</si>
  <si>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</si>
  <si>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</si>
  <si>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</si>
  <si>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</si>
  <si>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</si>
  <si>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</si>
  <si>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</si>
  <si>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</si>
  <si>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</si>
  <si>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</si>
  <si>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</si>
  <si>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</si>
  <si>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</si>
  <si>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</si>
  <si>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</si>
  <si>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</si>
  <si>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</si>
  <si>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</si>
  <si>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</si>
  <si>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</si>
  <si>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</si>
  <si>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</si>
  <si>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</si>
  <si>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</si>
  <si>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</si>
  <si>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</si>
  <si>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</si>
  <si>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</si>
  <si>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</si>
  <si>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</si>
  <si>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</si>
  <si>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</si>
  <si>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</si>
  <si>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</si>
  <si>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</si>
  <si>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HOSHIARPUR</t>
  </si>
  <si>
    <t>CD RATIO OF BANKS AS ON 31.03.2021(Net of NRE Deposit)</t>
  </si>
  <si>
    <t xml:space="preserve">Annexure - 14.3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</si>
</sst>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20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1" fontId="3" fillId="0" borderId="13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3" fillId="0" borderId="27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/>
    <xf numFmtId="0" fontId="7" fillId="0" borderId="0" xfId="0" applyFont="1"/>
    <xf numFmtId="0" fontId="7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view="pageBreakPreview" zoomScaleNormal="100" zoomScaleSheetLayoutView="100" workbookViewId="0">
      <selection activeCell="D10" sqref="D10"/>
    </sheetView>
  </sheetViews>
  <sheetFormatPr defaultRowHeight="14.4" x14ac:dyDescent="0.3"/>
  <cols>
    <col min="1" max="1" width="7.6640625" customWidth="1"/>
    <col min="2" max="2" width="34.5546875" customWidth="1"/>
    <col min="3" max="9" width="15" customWidth="1"/>
  </cols>
  <sheetData>
    <row r="2" spans="1:9" ht="15" thickBot="1" x14ac:dyDescent="0.35">
      <c r="H2" s="42" t="s">
        <v>52</v>
      </c>
      <c r="I2" s="42"/>
    </row>
    <row r="3" spans="1:9" ht="21" thickBot="1" x14ac:dyDescent="0.4">
      <c r="A3" s="43" t="s">
        <v>50</v>
      </c>
      <c r="B3" s="44"/>
      <c r="C3" s="44"/>
      <c r="D3" s="44"/>
      <c r="E3" s="44"/>
      <c r="F3" s="44"/>
      <c r="G3" s="44"/>
      <c r="H3" s="44"/>
      <c r="I3" s="45"/>
    </row>
    <row r="4" spans="1:9" ht="16.95" customHeight="1" thickBot="1" x14ac:dyDescent="0.35">
      <c r="A4" s="49" t="s">
        <v>51</v>
      </c>
      <c r="B4" s="50"/>
      <c r="C4" s="50"/>
      <c r="D4" s="50"/>
      <c r="E4" s="50"/>
      <c r="F4" s="50"/>
      <c r="G4" s="50"/>
      <c r="H4" s="50"/>
      <c r="I4" s="51"/>
    </row>
    <row r="5" spans="1:9" ht="13.8" customHeight="1" thickBot="1" x14ac:dyDescent="0.35">
      <c r="A5" s="46" t="s">
        <v>0</v>
      </c>
      <c r="B5" s="47"/>
      <c r="C5" s="47"/>
      <c r="D5" s="47"/>
      <c r="E5" s="47"/>
      <c r="F5" s="47"/>
      <c r="G5" s="47"/>
      <c r="H5" s="47"/>
      <c r="I5" s="48"/>
    </row>
    <row r="6" spans="1:9" s="39" customFormat="1" ht="39" customHeight="1" x14ac:dyDescent="0.25">
      <c r="A6" s="52" t="s">
        <v>5</v>
      </c>
      <c r="B6" s="52" t="s">
        <v>1</v>
      </c>
      <c r="C6" s="54" t="s">
        <v>40</v>
      </c>
      <c r="D6" s="54" t="s">
        <v>41</v>
      </c>
      <c r="E6" s="60" t="s">
        <v>42</v>
      </c>
      <c r="F6" s="54" t="s">
        <v>43</v>
      </c>
      <c r="G6" s="54" t="s">
        <v>44</v>
      </c>
      <c r="H6" s="56" t="s">
        <v>45</v>
      </c>
      <c r="I6" s="58" t="s">
        <v>46</v>
      </c>
    </row>
    <row r="7" spans="1:9" s="39" customFormat="1" ht="30" customHeight="1" thickBot="1" x14ac:dyDescent="0.3">
      <c r="A7" s="53"/>
      <c r="B7" s="53"/>
      <c r="C7" s="55"/>
      <c r="D7" s="55"/>
      <c r="E7" s="61"/>
      <c r="F7" s="55"/>
      <c r="G7" s="55"/>
      <c r="H7" s="57"/>
      <c r="I7" s="59"/>
    </row>
    <row r="8" spans="1:9" s="39" customFormat="1" ht="15.75" customHeight="1" thickBot="1" x14ac:dyDescent="0.3">
      <c r="A8" s="27"/>
      <c r="B8" s="28"/>
      <c r="C8" s="23">
        <v>1</v>
      </c>
      <c r="D8" s="23">
        <v>2</v>
      </c>
      <c r="E8" s="24">
        <v>3</v>
      </c>
      <c r="F8" s="23">
        <v>4</v>
      </c>
      <c r="G8" s="23">
        <v>5</v>
      </c>
      <c r="H8" s="23">
        <v>6</v>
      </c>
      <c r="I8" s="25">
        <v>7</v>
      </c>
    </row>
    <row r="9" spans="1:9" s="39" customFormat="1" ht="21.6" customHeight="1" x14ac:dyDescent="0.25">
      <c r="A9" s="2">
        <v>1</v>
      </c>
      <c r="B9" s="5" t="s">
        <v>6</v>
      </c>
      <c r="C9" s="35">
        <v>9</v>
      </c>
      <c r="D9" s="35">
        <v>67151.429999999993</v>
      </c>
      <c r="E9" s="35">
        <v>29580.82</v>
      </c>
      <c r="F9" s="35">
        <v>37570.61</v>
      </c>
      <c r="G9" s="35">
        <v>12199.87</v>
      </c>
      <c r="H9" s="21">
        <f>G9*100/F9</f>
        <v>32.471844348547975</v>
      </c>
      <c r="I9" s="22">
        <f>G9*100/D9</f>
        <v>18.16769948160449</v>
      </c>
    </row>
    <row r="10" spans="1:9" s="39" customFormat="1" ht="21.6" customHeight="1" x14ac:dyDescent="0.25">
      <c r="A10" s="2">
        <v>2</v>
      </c>
      <c r="B10" s="5" t="s">
        <v>7</v>
      </c>
      <c r="C10" s="35">
        <v>10</v>
      </c>
      <c r="D10" s="35">
        <v>37257</v>
      </c>
      <c r="E10" s="35">
        <v>5536.6</v>
      </c>
      <c r="F10" s="35">
        <v>31720.400000000001</v>
      </c>
      <c r="G10" s="35">
        <v>18446</v>
      </c>
      <c r="H10" s="21">
        <f>G10*100/F10</f>
        <v>58.151851805147473</v>
      </c>
      <c r="I10" s="22">
        <f>G10*100/D10</f>
        <v>49.510159164720726</v>
      </c>
    </row>
    <row r="11" spans="1:9" s="39" customFormat="1" ht="21.6" customHeight="1" x14ac:dyDescent="0.25">
      <c r="A11" s="2">
        <v>3</v>
      </c>
      <c r="B11" s="5" t="s">
        <v>8</v>
      </c>
      <c r="C11" s="35">
        <v>2</v>
      </c>
      <c r="D11" s="35">
        <v>9681.7999999999993</v>
      </c>
      <c r="E11" s="35">
        <v>876.1</v>
      </c>
      <c r="F11" s="35">
        <v>8805.6999999999989</v>
      </c>
      <c r="G11" s="35">
        <v>2092.15</v>
      </c>
      <c r="H11" s="21">
        <f>G11*100/F11</f>
        <v>23.759042438420572</v>
      </c>
      <c r="I11" s="22">
        <f>G11*100/D11</f>
        <v>21.609101613336364</v>
      </c>
    </row>
    <row r="12" spans="1:9" s="39" customFormat="1" ht="21.6" customHeight="1" x14ac:dyDescent="0.25">
      <c r="A12" s="2">
        <v>4</v>
      </c>
      <c r="B12" s="5" t="s">
        <v>9</v>
      </c>
      <c r="C12" s="35">
        <v>16</v>
      </c>
      <c r="D12" s="35">
        <v>103277</v>
      </c>
      <c r="E12" s="35">
        <v>18874</v>
      </c>
      <c r="F12" s="35">
        <v>84403</v>
      </c>
      <c r="G12" s="35">
        <v>38142</v>
      </c>
      <c r="H12" s="21">
        <f t="shared" ref="H12:H24" si="0">G12*100/F12</f>
        <v>45.190336836368374</v>
      </c>
      <c r="I12" s="22">
        <f t="shared" ref="I12:I24" si="1">G12*100/D12</f>
        <v>36.931746661889868</v>
      </c>
    </row>
    <row r="13" spans="1:9" s="39" customFormat="1" ht="21.6" customHeight="1" x14ac:dyDescent="0.25">
      <c r="A13" s="2">
        <v>5</v>
      </c>
      <c r="B13" s="5" t="s">
        <v>10</v>
      </c>
      <c r="C13" s="35">
        <v>4</v>
      </c>
      <c r="D13" s="35">
        <v>40649.96</v>
      </c>
      <c r="E13" s="35">
        <v>4186.37</v>
      </c>
      <c r="F13" s="35">
        <v>36463.589999999997</v>
      </c>
      <c r="G13" s="35">
        <v>3871.74</v>
      </c>
      <c r="H13" s="21">
        <f t="shared" si="0"/>
        <v>10.61809876646814</v>
      </c>
      <c r="I13" s="22">
        <f t="shared" si="1"/>
        <v>9.5245850180418383</v>
      </c>
    </row>
    <row r="14" spans="1:9" s="40" customFormat="1" ht="21.6" customHeight="1" x14ac:dyDescent="0.25">
      <c r="A14" s="18">
        <v>6</v>
      </c>
      <c r="B14" s="19" t="s">
        <v>11</v>
      </c>
      <c r="C14" s="35">
        <v>17</v>
      </c>
      <c r="D14" s="35">
        <v>58198.38</v>
      </c>
      <c r="E14" s="35">
        <v>7101</v>
      </c>
      <c r="F14" s="35">
        <f>D14-E14</f>
        <v>51097.38</v>
      </c>
      <c r="G14" s="35">
        <v>26423.24</v>
      </c>
      <c r="H14" s="21">
        <f t="shared" si="0"/>
        <v>51.711535894795389</v>
      </c>
      <c r="I14" s="22">
        <f t="shared" si="1"/>
        <v>45.402019781306628</v>
      </c>
    </row>
    <row r="15" spans="1:9" s="39" customFormat="1" ht="21.6" customHeight="1" x14ac:dyDescent="0.25">
      <c r="A15" s="2">
        <v>7</v>
      </c>
      <c r="B15" s="5" t="s">
        <v>12</v>
      </c>
      <c r="C15" s="35">
        <v>5</v>
      </c>
      <c r="D15" s="35">
        <v>23385</v>
      </c>
      <c r="E15" s="35">
        <v>1250</v>
      </c>
      <c r="F15" s="35">
        <v>22135</v>
      </c>
      <c r="G15" s="35">
        <v>6620</v>
      </c>
      <c r="H15" s="21">
        <f t="shared" si="0"/>
        <v>29.907386491981026</v>
      </c>
      <c r="I15" s="22">
        <f t="shared" si="1"/>
        <v>28.308744921958521</v>
      </c>
    </row>
    <row r="16" spans="1:9" s="39" customFormat="1" ht="21.6" customHeight="1" x14ac:dyDescent="0.25">
      <c r="A16" s="2">
        <v>8</v>
      </c>
      <c r="B16" s="5" t="s">
        <v>13</v>
      </c>
      <c r="C16" s="35">
        <v>30</v>
      </c>
      <c r="D16" s="35">
        <v>192070</v>
      </c>
      <c r="E16" s="35">
        <v>20122</v>
      </c>
      <c r="F16" s="35">
        <v>171948</v>
      </c>
      <c r="G16" s="35">
        <v>43458.76</v>
      </c>
      <c r="H16" s="21">
        <f t="shared" si="0"/>
        <v>25.27436201642357</v>
      </c>
      <c r="I16" s="22">
        <f t="shared" si="1"/>
        <v>22.626521580673714</v>
      </c>
    </row>
    <row r="17" spans="1:9" s="39" customFormat="1" ht="21.6" customHeight="1" x14ac:dyDescent="0.25">
      <c r="A17" s="2">
        <v>9</v>
      </c>
      <c r="B17" s="5" t="s">
        <v>14</v>
      </c>
      <c r="C17" s="35">
        <v>88</v>
      </c>
      <c r="D17" s="35">
        <v>1247970</v>
      </c>
      <c r="E17" s="35">
        <v>189301</v>
      </c>
      <c r="F17" s="35">
        <v>1058669</v>
      </c>
      <c r="G17" s="35">
        <v>247970</v>
      </c>
      <c r="H17" s="21">
        <f t="shared" si="0"/>
        <v>23.422807317490168</v>
      </c>
      <c r="I17" s="22">
        <f t="shared" si="1"/>
        <v>19.869868666714744</v>
      </c>
    </row>
    <row r="18" spans="1:9" s="39" customFormat="1" ht="21.6" customHeight="1" x14ac:dyDescent="0.25">
      <c r="A18" s="2">
        <v>10</v>
      </c>
      <c r="B18" s="5" t="s">
        <v>15</v>
      </c>
      <c r="C18" s="35">
        <v>43</v>
      </c>
      <c r="D18" s="35">
        <v>951067</v>
      </c>
      <c r="E18" s="35">
        <v>205602</v>
      </c>
      <c r="F18" s="35">
        <v>745465</v>
      </c>
      <c r="G18" s="35">
        <v>128154</v>
      </c>
      <c r="H18" s="21">
        <f t="shared" si="0"/>
        <v>17.19114914851804</v>
      </c>
      <c r="I18" s="22">
        <f t="shared" si="1"/>
        <v>13.474760453259339</v>
      </c>
    </row>
    <row r="19" spans="1:9" s="39" customFormat="1" ht="21.6" customHeight="1" x14ac:dyDescent="0.25">
      <c r="A19" s="2">
        <v>11</v>
      </c>
      <c r="B19" s="5" t="s">
        <v>16</v>
      </c>
      <c r="C19" s="35">
        <v>8</v>
      </c>
      <c r="D19" s="35">
        <v>30325.43</v>
      </c>
      <c r="E19" s="35">
        <v>1585.21</v>
      </c>
      <c r="F19" s="35">
        <v>28740.22</v>
      </c>
      <c r="G19" s="35">
        <v>10896.74</v>
      </c>
      <c r="H19" s="21">
        <f t="shared" si="0"/>
        <v>37.91460190631804</v>
      </c>
      <c r="I19" s="22">
        <f t="shared" si="1"/>
        <v>35.932680921589572</v>
      </c>
    </row>
    <row r="20" spans="1:9" s="39" customFormat="1" ht="21.6" customHeight="1" thickBot="1" x14ac:dyDescent="0.3">
      <c r="A20" s="12">
        <v>12</v>
      </c>
      <c r="B20" s="20" t="s">
        <v>17</v>
      </c>
      <c r="C20" s="35">
        <v>12</v>
      </c>
      <c r="D20" s="35">
        <v>85133.05</v>
      </c>
      <c r="E20" s="35">
        <v>11041.53</v>
      </c>
      <c r="F20" s="35">
        <v>74091.520000000004</v>
      </c>
      <c r="G20" s="35">
        <v>18356.54</v>
      </c>
      <c r="H20" s="21">
        <f t="shared" si="0"/>
        <v>24.775493875682397</v>
      </c>
      <c r="I20" s="22">
        <f t="shared" si="1"/>
        <v>21.562178260969151</v>
      </c>
    </row>
    <row r="21" spans="1:9" s="39" customFormat="1" ht="21.6" customHeight="1" thickBot="1" x14ac:dyDescent="0.3">
      <c r="A21" s="13"/>
      <c r="B21" s="10" t="s">
        <v>18</v>
      </c>
      <c r="C21" s="36">
        <f>SUM(C9:C20)</f>
        <v>244</v>
      </c>
      <c r="D21" s="36">
        <f t="shared" ref="D21:G21" si="2">SUM(D9:D20)</f>
        <v>2846166.05</v>
      </c>
      <c r="E21" s="36">
        <f t="shared" si="2"/>
        <v>495056.63000000006</v>
      </c>
      <c r="F21" s="36">
        <f t="shared" si="2"/>
        <v>2351109.4200000004</v>
      </c>
      <c r="G21" s="36">
        <f t="shared" si="2"/>
        <v>556631.04000000004</v>
      </c>
      <c r="H21" s="29">
        <f t="shared" si="0"/>
        <v>23.675250299494778</v>
      </c>
      <c r="I21" s="26">
        <f t="shared" si="1"/>
        <v>19.557222952610232</v>
      </c>
    </row>
    <row r="22" spans="1:9" s="39" customFormat="1" ht="21.6" customHeight="1" x14ac:dyDescent="0.25">
      <c r="A22" s="1">
        <v>13</v>
      </c>
      <c r="B22" s="4" t="s">
        <v>19</v>
      </c>
      <c r="C22" s="35">
        <v>22</v>
      </c>
      <c r="D22" s="35">
        <v>118907</v>
      </c>
      <c r="E22" s="35"/>
      <c r="F22" s="35">
        <v>118907</v>
      </c>
      <c r="G22" s="35">
        <v>73079</v>
      </c>
      <c r="H22" s="21">
        <f t="shared" si="0"/>
        <v>61.458955318021644</v>
      </c>
      <c r="I22" s="22">
        <f t="shared" si="1"/>
        <v>61.458955318021644</v>
      </c>
    </row>
    <row r="23" spans="1:9" s="39" customFormat="1" ht="21.6" customHeight="1" x14ac:dyDescent="0.25">
      <c r="A23" s="1">
        <v>14</v>
      </c>
      <c r="B23" s="5" t="s">
        <v>20</v>
      </c>
      <c r="C23" s="35">
        <v>2</v>
      </c>
      <c r="D23" s="35">
        <v>3548.5</v>
      </c>
      <c r="E23" s="35">
        <v>32</v>
      </c>
      <c r="F23" s="35">
        <v>3516.5</v>
      </c>
      <c r="G23" s="35">
        <v>523.4</v>
      </c>
      <c r="H23" s="21">
        <f t="shared" si="0"/>
        <v>14.884117730698136</v>
      </c>
      <c r="I23" s="22">
        <f t="shared" si="1"/>
        <v>14.749894321544314</v>
      </c>
    </row>
    <row r="24" spans="1:9" s="39" customFormat="1" ht="21.6" customHeight="1" x14ac:dyDescent="0.25">
      <c r="A24" s="1">
        <v>15</v>
      </c>
      <c r="B24" s="5" t="s">
        <v>21</v>
      </c>
      <c r="C24" s="35">
        <v>1</v>
      </c>
      <c r="D24" s="35">
        <v>12541.521034600002</v>
      </c>
      <c r="E24" s="35">
        <v>1001</v>
      </c>
      <c r="F24" s="35">
        <v>11540.521034600002</v>
      </c>
      <c r="G24" s="35">
        <v>1854.3022431692027</v>
      </c>
      <c r="H24" s="21">
        <f t="shared" si="0"/>
        <v>16.067751513209501</v>
      </c>
      <c r="I24" s="22">
        <f t="shared" si="1"/>
        <v>14.785305849693083</v>
      </c>
    </row>
    <row r="25" spans="1:9" s="39" customFormat="1" ht="21.6" customHeight="1" x14ac:dyDescent="0.25">
      <c r="A25" s="1">
        <v>16</v>
      </c>
      <c r="B25" s="5" t="s">
        <v>22</v>
      </c>
      <c r="C25" s="35">
        <v>1</v>
      </c>
      <c r="D25" s="35">
        <v>2575</v>
      </c>
      <c r="E25" s="35">
        <v>295</v>
      </c>
      <c r="F25" s="35">
        <v>2280</v>
      </c>
      <c r="G25" s="35">
        <v>1777</v>
      </c>
      <c r="H25" s="21">
        <f>G25*100/F25</f>
        <v>77.938596491228068</v>
      </c>
      <c r="I25" s="22">
        <f>G25*100/D25</f>
        <v>69.009708737864074</v>
      </c>
    </row>
    <row r="26" spans="1:9" s="39" customFormat="1" ht="21.6" customHeight="1" x14ac:dyDescent="0.25">
      <c r="A26" s="1">
        <v>17</v>
      </c>
      <c r="B26" s="5" t="s">
        <v>23</v>
      </c>
      <c r="C26" s="35">
        <v>29</v>
      </c>
      <c r="D26" s="35">
        <v>258872.22</v>
      </c>
      <c r="E26" s="35">
        <v>27251.21</v>
      </c>
      <c r="F26" s="35">
        <v>231621.01</v>
      </c>
      <c r="G26" s="35">
        <v>108042.81</v>
      </c>
      <c r="H26" s="21">
        <f>G26*100/F26</f>
        <v>46.646377200410271</v>
      </c>
      <c r="I26" s="22">
        <f>G26*100/D26</f>
        <v>41.735961471648061</v>
      </c>
    </row>
    <row r="27" spans="1:9" s="39" customFormat="1" ht="21.6" customHeight="1" x14ac:dyDescent="0.25">
      <c r="A27" s="1">
        <v>18</v>
      </c>
      <c r="B27" s="5" t="s">
        <v>24</v>
      </c>
      <c r="C27" s="35">
        <v>3</v>
      </c>
      <c r="D27" s="35">
        <v>12293.26</v>
      </c>
      <c r="E27" s="35">
        <v>312.5</v>
      </c>
      <c r="F27" s="35">
        <v>11980.76</v>
      </c>
      <c r="G27" s="35">
        <v>4876.97</v>
      </c>
      <c r="H27" s="21">
        <f t="shared" ref="H27:H29" si="3">G27*100/F27</f>
        <v>40.70668304848774</v>
      </c>
      <c r="I27" s="22">
        <f t="shared" ref="I27:I29" si="4">G27*100/D27</f>
        <v>39.671901513512282</v>
      </c>
    </row>
    <row r="28" spans="1:9" s="39" customFormat="1" ht="21.6" customHeight="1" x14ac:dyDescent="0.25">
      <c r="A28" s="1">
        <v>19</v>
      </c>
      <c r="B28" s="5" t="s">
        <v>25</v>
      </c>
      <c r="C28" s="35">
        <v>8</v>
      </c>
      <c r="D28" s="35">
        <v>67148.160000000003</v>
      </c>
      <c r="E28" s="35">
        <v>7169</v>
      </c>
      <c r="F28" s="35">
        <v>59979.16</v>
      </c>
      <c r="G28" s="35">
        <v>19548.04</v>
      </c>
      <c r="H28" s="21">
        <f t="shared" si="3"/>
        <v>32.591386741661601</v>
      </c>
      <c r="I28" s="22">
        <f t="shared" si="4"/>
        <v>29.111802914629379</v>
      </c>
    </row>
    <row r="29" spans="1:9" s="39" customFormat="1" ht="21.6" customHeight="1" x14ac:dyDescent="0.25">
      <c r="A29" s="1">
        <v>20</v>
      </c>
      <c r="B29" s="5" t="s">
        <v>26</v>
      </c>
      <c r="C29" s="35">
        <v>6</v>
      </c>
      <c r="D29" s="35">
        <v>12786.18</v>
      </c>
      <c r="E29" s="35">
        <v>481.35</v>
      </c>
      <c r="F29" s="35">
        <v>12304.83</v>
      </c>
      <c r="G29" s="35">
        <v>10799.829899818918</v>
      </c>
      <c r="H29" s="21">
        <f t="shared" si="3"/>
        <v>87.769029721003207</v>
      </c>
      <c r="I29" s="22">
        <f t="shared" si="4"/>
        <v>84.46486675315785</v>
      </c>
    </row>
    <row r="30" spans="1:9" s="39" customFormat="1" ht="21.6" customHeight="1" x14ac:dyDescent="0.25">
      <c r="A30" s="1">
        <v>21</v>
      </c>
      <c r="B30" s="6" t="s">
        <v>27</v>
      </c>
      <c r="C30" s="35">
        <v>1</v>
      </c>
      <c r="D30" s="35">
        <v>1149.43</v>
      </c>
      <c r="E30" s="35">
        <v>7.06</v>
      </c>
      <c r="F30" s="35">
        <v>1142.3700000000001</v>
      </c>
      <c r="G30" s="35">
        <v>2921.27</v>
      </c>
      <c r="H30" s="21">
        <f>G30*100/F30</f>
        <v>255.72012570358112</v>
      </c>
      <c r="I30" s="22">
        <f>G30*100/D30</f>
        <v>254.14944798726324</v>
      </c>
    </row>
    <row r="31" spans="1:9" s="39" customFormat="1" ht="21.6" customHeight="1" x14ac:dyDescent="0.25">
      <c r="A31" s="1">
        <v>22</v>
      </c>
      <c r="B31" s="5" t="s">
        <v>28</v>
      </c>
      <c r="C31" s="35">
        <v>7</v>
      </c>
      <c r="D31" s="35">
        <v>15957.84</v>
      </c>
      <c r="E31" s="35">
        <v>2698.18</v>
      </c>
      <c r="F31" s="35">
        <v>13259.66</v>
      </c>
      <c r="G31" s="35">
        <v>987.88</v>
      </c>
      <c r="H31" s="21">
        <f t="shared" ref="H31:H32" si="5">G31*100/F31</f>
        <v>7.4502664472543039</v>
      </c>
      <c r="I31" s="22">
        <f t="shared" ref="I31:I32" si="6">G31*100/D31</f>
        <v>6.1905621312157537</v>
      </c>
    </row>
    <row r="32" spans="1:9" s="39" customFormat="1" ht="21.6" customHeight="1" thickBot="1" x14ac:dyDescent="0.3">
      <c r="A32" s="1">
        <v>23</v>
      </c>
      <c r="B32" s="7" t="s">
        <v>29</v>
      </c>
      <c r="C32" s="35">
        <v>5</v>
      </c>
      <c r="D32" s="35">
        <v>20000.82</v>
      </c>
      <c r="E32" s="35">
        <v>1249.67</v>
      </c>
      <c r="F32" s="35">
        <v>18751.150000000001</v>
      </c>
      <c r="G32" s="35">
        <v>983.79</v>
      </c>
      <c r="H32" s="21">
        <f t="shared" si="5"/>
        <v>5.246558211096386</v>
      </c>
      <c r="I32" s="22">
        <f t="shared" si="6"/>
        <v>4.9187483313184162</v>
      </c>
    </row>
    <row r="33" spans="1:9" s="39" customFormat="1" ht="21.6" customHeight="1" thickBot="1" x14ac:dyDescent="0.3">
      <c r="A33" s="13"/>
      <c r="B33" s="10" t="s">
        <v>30</v>
      </c>
      <c r="C33" s="36">
        <f>SUM(C22:C32)</f>
        <v>85</v>
      </c>
      <c r="D33" s="36">
        <f>SUM(D22:D32)</f>
        <v>525779.93103460001</v>
      </c>
      <c r="E33" s="36">
        <f>SUM(E22:E32)</f>
        <v>40496.969999999994</v>
      </c>
      <c r="F33" s="36">
        <f>SUM(F22:F32)</f>
        <v>485282.96103460004</v>
      </c>
      <c r="G33" s="36">
        <f>SUM(G22:G32)</f>
        <v>225394.29214298812</v>
      </c>
      <c r="H33" s="29">
        <f t="shared" ref="H33:H38" si="7">G33*100/F33</f>
        <v>46.445952205381012</v>
      </c>
      <c r="I33" s="26">
        <f t="shared" ref="I33:I38" si="8">G33*100/D33</f>
        <v>42.868561319841547</v>
      </c>
    </row>
    <row r="34" spans="1:9" s="39" customFormat="1" ht="21.6" customHeight="1" x14ac:dyDescent="0.25">
      <c r="A34" s="1">
        <v>24</v>
      </c>
      <c r="B34" s="8" t="s">
        <v>31</v>
      </c>
      <c r="C34" s="35">
        <v>2</v>
      </c>
      <c r="D34" s="35">
        <v>29493.73</v>
      </c>
      <c r="E34" s="35">
        <v>229.33</v>
      </c>
      <c r="F34" s="35">
        <v>29264.399999999998</v>
      </c>
      <c r="G34" s="35">
        <v>7247.95</v>
      </c>
      <c r="H34" s="21">
        <f t="shared" si="7"/>
        <v>24.767123194051479</v>
      </c>
      <c r="I34" s="22">
        <f t="shared" si="8"/>
        <v>24.574545166040377</v>
      </c>
    </row>
    <row r="35" spans="1:9" s="39" customFormat="1" ht="21.6" customHeight="1" thickBot="1" x14ac:dyDescent="0.3">
      <c r="A35" s="1">
        <v>25</v>
      </c>
      <c r="B35" s="9" t="s">
        <v>48</v>
      </c>
      <c r="C35" s="35">
        <v>11</v>
      </c>
      <c r="D35" s="35">
        <v>63111</v>
      </c>
      <c r="E35" s="35">
        <v>1342</v>
      </c>
      <c r="F35" s="35">
        <f>D35-E35</f>
        <v>61769</v>
      </c>
      <c r="G35" s="35">
        <v>26779.45</v>
      </c>
      <c r="H35" s="21">
        <f t="shared" si="7"/>
        <v>43.354190613414495</v>
      </c>
      <c r="I35" s="22">
        <f t="shared" si="8"/>
        <v>42.43230181743278</v>
      </c>
    </row>
    <row r="36" spans="1:9" s="39" customFormat="1" ht="21.6" customHeight="1" thickBot="1" x14ac:dyDescent="0.3">
      <c r="A36" s="16"/>
      <c r="B36" s="14" t="s">
        <v>32</v>
      </c>
      <c r="C36" s="36">
        <f>SUM(C34:C35)</f>
        <v>13</v>
      </c>
      <c r="D36" s="36">
        <f>SUM(D34:D35)</f>
        <v>92604.73</v>
      </c>
      <c r="E36" s="36">
        <f>SUM(E34:E35)</f>
        <v>1571.33</v>
      </c>
      <c r="F36" s="36">
        <f>SUM(F34:F35)</f>
        <v>91033.4</v>
      </c>
      <c r="G36" s="36">
        <f>SUM(G34:G35)</f>
        <v>34027.4</v>
      </c>
      <c r="H36" s="29">
        <f t="shared" si="7"/>
        <v>37.37902791722599</v>
      </c>
      <c r="I36" s="30">
        <f t="shared" si="8"/>
        <v>36.744775347868298</v>
      </c>
    </row>
    <row r="37" spans="1:9" s="39" customFormat="1" ht="21.6" customHeight="1" thickBot="1" x14ac:dyDescent="0.3">
      <c r="A37" s="16"/>
      <c r="B37" s="14" t="s">
        <v>33</v>
      </c>
      <c r="C37" s="36">
        <f>SUM(C33+C36)</f>
        <v>98</v>
      </c>
      <c r="D37" s="36">
        <f>SUM(D33+D36)</f>
        <v>618384.66103459999</v>
      </c>
      <c r="E37" s="36">
        <f>SUM(E33+E36)</f>
        <v>42068.299999999996</v>
      </c>
      <c r="F37" s="36">
        <f>SUM(F33+F36)</f>
        <v>576316.36103460006</v>
      </c>
      <c r="G37" s="36">
        <f>SUM(G33+G36)</f>
        <v>259421.69214298812</v>
      </c>
      <c r="H37" s="29">
        <f t="shared" si="7"/>
        <v>45.013764953206547</v>
      </c>
      <c r="I37" s="26">
        <f t="shared" si="8"/>
        <v>41.951508258461295</v>
      </c>
    </row>
    <row r="38" spans="1:9" s="39" customFormat="1" ht="21.6" customHeight="1" thickBot="1" x14ac:dyDescent="0.3">
      <c r="A38" s="15">
        <v>26</v>
      </c>
      <c r="B38" s="11" t="s">
        <v>34</v>
      </c>
      <c r="C38" s="35">
        <v>39</v>
      </c>
      <c r="D38" s="35">
        <v>125645.98</v>
      </c>
      <c r="E38" s="35">
        <v>726.62</v>
      </c>
      <c r="F38" s="35">
        <v>121080.55</v>
      </c>
      <c r="G38" s="35">
        <v>55182.1</v>
      </c>
      <c r="H38" s="38">
        <f t="shared" si="7"/>
        <v>45.574702130110907</v>
      </c>
      <c r="I38" s="34">
        <f t="shared" si="8"/>
        <v>43.918715107319791</v>
      </c>
    </row>
    <row r="39" spans="1:9" s="39" customFormat="1" ht="21.6" customHeight="1" thickBot="1" x14ac:dyDescent="0.3">
      <c r="A39" s="16"/>
      <c r="B39" s="14" t="s">
        <v>35</v>
      </c>
      <c r="C39" s="36">
        <v>39</v>
      </c>
      <c r="D39" s="36">
        <f>SUM(D38)</f>
        <v>125645.98</v>
      </c>
      <c r="E39" s="36">
        <f t="shared" ref="E39:I39" si="9">SUM(E38)</f>
        <v>726.62</v>
      </c>
      <c r="F39" s="36">
        <f t="shared" si="9"/>
        <v>121080.55</v>
      </c>
      <c r="G39" s="36">
        <f t="shared" si="9"/>
        <v>55182.1</v>
      </c>
      <c r="H39" s="29">
        <f t="shared" si="9"/>
        <v>45.574702130110907</v>
      </c>
      <c r="I39" s="26">
        <f t="shared" si="9"/>
        <v>43.918715107319791</v>
      </c>
    </row>
    <row r="40" spans="1:9" s="39" customFormat="1" ht="21.6" customHeight="1" thickBot="1" x14ac:dyDescent="0.3">
      <c r="A40" s="16"/>
      <c r="B40" s="14" t="s">
        <v>36</v>
      </c>
      <c r="C40" s="36">
        <f>SUM(C21+C37+C39)</f>
        <v>381</v>
      </c>
      <c r="D40" s="36">
        <f>SUM(D21+D37+D39)</f>
        <v>3590196.6910345997</v>
      </c>
      <c r="E40" s="36">
        <f>SUM(E21+E37+E39)</f>
        <v>537851.55000000005</v>
      </c>
      <c r="F40" s="36">
        <f>SUM(F21+F37+F39)</f>
        <v>3048506.3310346003</v>
      </c>
      <c r="G40" s="36">
        <f>SUM(G21+G37+G39)</f>
        <v>871234.8321429881</v>
      </c>
      <c r="H40" s="29">
        <f>G40*100/F40</f>
        <v>28.579072422241254</v>
      </c>
      <c r="I40" s="26">
        <f>G40*100/D40</f>
        <v>24.26705016799292</v>
      </c>
    </row>
    <row r="41" spans="1:9" s="39" customFormat="1" ht="21.6" customHeight="1" thickBot="1" x14ac:dyDescent="0.3">
      <c r="A41" s="15">
        <v>27</v>
      </c>
      <c r="B41" s="11" t="s">
        <v>37</v>
      </c>
      <c r="C41" s="35">
        <v>67</v>
      </c>
      <c r="D41" s="35">
        <v>203192</v>
      </c>
      <c r="E41" s="35">
        <v>6.52</v>
      </c>
      <c r="F41" s="35">
        <v>203185.48</v>
      </c>
      <c r="G41" s="35">
        <v>63489</v>
      </c>
      <c r="H41" s="21">
        <v>0</v>
      </c>
      <c r="I41" s="22">
        <f>G41*100/D41</f>
        <v>31.245816764439546</v>
      </c>
    </row>
    <row r="42" spans="1:9" s="39" customFormat="1" ht="21.6" customHeight="1" thickBot="1" x14ac:dyDescent="0.3">
      <c r="A42" s="16"/>
      <c r="B42" s="14" t="s">
        <v>38</v>
      </c>
      <c r="C42" s="36">
        <f>SUM(C41)</f>
        <v>67</v>
      </c>
      <c r="D42" s="36">
        <f t="shared" ref="D42:G42" si="10">SUM(D41)</f>
        <v>203192</v>
      </c>
      <c r="E42" s="36">
        <f t="shared" si="10"/>
        <v>6.52</v>
      </c>
      <c r="F42" s="36">
        <f t="shared" si="10"/>
        <v>203185.48</v>
      </c>
      <c r="G42" s="36">
        <f t="shared" si="10"/>
        <v>63489</v>
      </c>
      <c r="H42" s="29">
        <f t="shared" ref="H42" si="11">SUM(H41)</f>
        <v>0</v>
      </c>
      <c r="I42" s="26">
        <f t="shared" ref="I42" si="12">SUM(I41)</f>
        <v>31.245816764439546</v>
      </c>
    </row>
    <row r="43" spans="1:9" s="39" customFormat="1" ht="21.6" customHeight="1" x14ac:dyDescent="0.25">
      <c r="A43" s="1">
        <v>28</v>
      </c>
      <c r="B43" s="8" t="s">
        <v>47</v>
      </c>
      <c r="C43" s="35">
        <v>5</v>
      </c>
      <c r="D43" s="35">
        <v>0</v>
      </c>
      <c r="E43" s="35">
        <v>0</v>
      </c>
      <c r="F43" s="35">
        <v>0</v>
      </c>
      <c r="G43" s="35">
        <v>5721</v>
      </c>
      <c r="H43" s="21">
        <v>0</v>
      </c>
      <c r="I43" s="22">
        <v>0</v>
      </c>
    </row>
    <row r="44" spans="1:9" s="39" customFormat="1" ht="21.6" customHeight="1" thickBot="1" x14ac:dyDescent="0.3">
      <c r="A44" s="12">
        <v>29</v>
      </c>
      <c r="B44" s="9" t="s">
        <v>49</v>
      </c>
      <c r="C44" s="35">
        <v>2</v>
      </c>
      <c r="D44" s="35">
        <v>5380</v>
      </c>
      <c r="E44" s="35">
        <v>0.02</v>
      </c>
      <c r="F44" s="35">
        <v>5379.98</v>
      </c>
      <c r="G44" s="35">
        <v>8200</v>
      </c>
      <c r="H44" s="21">
        <f>G44*100/F44</f>
        <v>152.41692348298693</v>
      </c>
      <c r="I44" s="22">
        <f>G44*100/D44</f>
        <v>152.41635687732341</v>
      </c>
    </row>
    <row r="45" spans="1:9" s="39" customFormat="1" ht="21.6" customHeight="1" thickBot="1" x14ac:dyDescent="0.3">
      <c r="A45" s="16"/>
      <c r="B45" s="14" t="s">
        <v>39</v>
      </c>
      <c r="C45" s="36">
        <f>SUM(C43:C44)</f>
        <v>7</v>
      </c>
      <c r="D45" s="36">
        <f t="shared" ref="D45:G45" si="13">SUM(D43:D44)</f>
        <v>5380</v>
      </c>
      <c r="E45" s="36">
        <f t="shared" si="13"/>
        <v>0.02</v>
      </c>
      <c r="F45" s="36">
        <f t="shared" si="13"/>
        <v>5379.98</v>
      </c>
      <c r="G45" s="36">
        <f t="shared" si="13"/>
        <v>13921</v>
      </c>
      <c r="H45" s="29">
        <f>G45*100/F45</f>
        <v>258.75560875690991</v>
      </c>
      <c r="I45" s="26">
        <f>G45*100/D45</f>
        <v>258.75464684014872</v>
      </c>
    </row>
    <row r="46" spans="1:9" s="39" customFormat="1" ht="49.2" customHeight="1" thickBot="1" x14ac:dyDescent="0.3">
      <c r="A46" s="16"/>
      <c r="B46" s="17" t="s">
        <v>2</v>
      </c>
      <c r="C46" s="36">
        <v>0</v>
      </c>
      <c r="D46" s="36"/>
      <c r="E46" s="37"/>
      <c r="F46" s="36"/>
      <c r="G46" s="36">
        <v>300</v>
      </c>
      <c r="H46" s="29">
        <v>0</v>
      </c>
      <c r="I46" s="31">
        <v>0</v>
      </c>
    </row>
    <row r="47" spans="1:9" s="39" customFormat="1" ht="21.6" customHeight="1" thickBot="1" x14ac:dyDescent="0.3">
      <c r="A47" s="3"/>
      <c r="B47" s="10" t="s">
        <v>3</v>
      </c>
      <c r="C47" s="36">
        <f>SUM(C42+C45+C40)</f>
        <v>455</v>
      </c>
      <c r="D47" s="36">
        <f>SUM(D40+D42+D45)</f>
        <v>3798768.6910345997</v>
      </c>
      <c r="E47" s="36">
        <f t="shared" ref="E47:F47" si="14">SUM(E40+E42+E45)</f>
        <v>537858.09000000008</v>
      </c>
      <c r="F47" s="36">
        <f t="shared" si="14"/>
        <v>3257071.7910346002</v>
      </c>
      <c r="G47" s="36">
        <f>SUM(G40+G42+G45+G46)</f>
        <v>948944.8321429881</v>
      </c>
      <c r="H47" s="32">
        <f>G47*100/F47</f>
        <v>29.134906843473608</v>
      </c>
      <c r="I47" s="33">
        <f>G47*100/D47</f>
        <v>24.980326767001486</v>
      </c>
    </row>
    <row r="48" spans="1:9" x14ac:dyDescent="0.3">
      <c r="H48" s="41" t="s">
        <v>4</v>
      </c>
      <c r="I48" s="41"/>
    </row>
  </sheetData>
  <mergeCells count="14">
    <mergeCell ref="H48:I48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36" right="0" top="0.56999999999999995" bottom="0.48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2021-06-15T12:31:02Z</dcterms:modified>
</cp:coreProperties>
</file>