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264" windowHeight="7680"/>
  </bookViews>
  <sheets>
    <sheet name="Sheet1" sheetId="2" r:id="rId1"/>
  </sheets>
  <definedNames>
    <definedName name="_xlnm.Print_Area" localSheetId="0">Sheet1!$A$1:$I$47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2" l="1"/>
  <c r="E35" i="2"/>
  <c r="G35" i="2"/>
  <c r="C35" i="2"/>
  <c r="F33" i="2"/>
  <c r="D43" i="2" l="1"/>
  <c r="E43" i="2"/>
  <c r="G43" i="2"/>
  <c r="C43" i="2"/>
  <c r="H31" i="2" l="1"/>
  <c r="C41" i="2"/>
  <c r="G41" i="2"/>
  <c r="E41" i="2"/>
  <c r="D41" i="2"/>
  <c r="G38" i="2"/>
  <c r="E38" i="2"/>
  <c r="D38" i="2"/>
  <c r="C38" i="2"/>
  <c r="G32" i="2"/>
  <c r="G36" i="2" s="1"/>
  <c r="E32" i="2"/>
  <c r="E36" i="2" s="1"/>
  <c r="D32" i="2"/>
  <c r="D36" i="2" s="1"/>
  <c r="C32" i="2"/>
  <c r="G21" i="2"/>
  <c r="E21" i="2"/>
  <c r="D21" i="2"/>
  <c r="C21" i="2"/>
  <c r="I40" i="2"/>
  <c r="I37" i="2"/>
  <c r="I34" i="2"/>
  <c r="I31" i="2"/>
  <c r="I30" i="2"/>
  <c r="I29" i="2"/>
  <c r="I28" i="2"/>
  <c r="I27" i="2"/>
  <c r="I26" i="2"/>
  <c r="I25" i="2"/>
  <c r="I24" i="2"/>
  <c r="I23" i="2"/>
  <c r="I22" i="2"/>
  <c r="I20" i="2"/>
  <c r="I19" i="2"/>
  <c r="I18" i="2"/>
  <c r="I17" i="2"/>
  <c r="I16" i="2"/>
  <c r="I15" i="2"/>
  <c r="I14" i="2"/>
  <c r="I13" i="2"/>
  <c r="I12" i="2"/>
  <c r="I11" i="2"/>
  <c r="I10" i="2"/>
  <c r="I9" i="2"/>
  <c r="F41" i="2"/>
  <c r="H37" i="2"/>
  <c r="F34" i="2"/>
  <c r="H30" i="2"/>
  <c r="H29" i="2"/>
  <c r="H28" i="2"/>
  <c r="H27" i="2"/>
  <c r="H26" i="2"/>
  <c r="H25" i="2"/>
  <c r="H24" i="2"/>
  <c r="H23" i="2"/>
  <c r="H22" i="2"/>
  <c r="H20" i="2"/>
  <c r="H19" i="2"/>
  <c r="H18" i="2"/>
  <c r="H17" i="2"/>
  <c r="H16" i="2"/>
  <c r="H15" i="2"/>
  <c r="H14" i="2"/>
  <c r="H13" i="2"/>
  <c r="H12" i="2"/>
  <c r="H11" i="2"/>
  <c r="H10" i="2"/>
  <c r="H9" i="2"/>
  <c r="H34" i="2" l="1"/>
  <c r="F35" i="2"/>
  <c r="C36" i="2"/>
  <c r="C39" i="2" s="1"/>
  <c r="C45" i="2" s="1"/>
  <c r="F43" i="2"/>
  <c r="H35" i="2"/>
  <c r="I41" i="2"/>
  <c r="E39" i="2"/>
  <c r="E45" i="2" s="1"/>
  <c r="H40" i="2"/>
  <c r="D39" i="2"/>
  <c r="I38" i="2"/>
  <c r="G39" i="2"/>
  <c r="G45" i="2" s="1"/>
  <c r="F21" i="2"/>
  <c r="H21" i="2" s="1"/>
  <c r="H41" i="2"/>
  <c r="F36" i="2"/>
  <c r="H36" i="2" s="1"/>
  <c r="I36" i="2"/>
  <c r="F38" i="2"/>
  <c r="H38" i="2" s="1"/>
  <c r="I35" i="2"/>
  <c r="I32" i="2"/>
  <c r="F32" i="2"/>
  <c r="H32" i="2" s="1"/>
  <c r="I21" i="2"/>
  <c r="F39" i="2" l="1"/>
  <c r="H39" i="2" s="1"/>
  <c r="D45" i="2"/>
  <c r="I45" i="2" s="1"/>
  <c r="I39" i="2"/>
  <c r="F45" i="2" l="1"/>
  <c r="H45" i="2" s="1"/>
</calcChain>
</file>

<file path=xl/sharedStrings.xml><?xml version="1.0" encoding="utf-8"?>
<sst xmlns="http://schemas.openxmlformats.org/spreadsheetml/2006/main" count="51" uniqueCount="51">
  <si>
    <t>Amt.in lacs</t>
  </si>
  <si>
    <t>BANK</t>
  </si>
  <si>
    <t>Advances made in the Distt by banks located outside the Distt</t>
  </si>
  <si>
    <t>G.TOTAL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</si>
  <si>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</si>
  <si>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</si>
  <si>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</si>
  <si>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</si>
  <si>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</si>
  <si>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</si>
  <si>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</si>
  <si>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</si>
  <si>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</si>
  <si>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</si>
  <si>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</si>
  <si>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</si>
  <si>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</si>
  <si>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</si>
  <si>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</si>
  <si>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</si>
  <si>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DCB</t>
  </si>
  <si>
    <t>HDFC Bank</t>
  </si>
  <si>
    <t>IDBI Bank</t>
  </si>
  <si>
    <t>ICICI Bank</t>
  </si>
  <si>
    <t>Indusind Bank</t>
  </si>
  <si>
    <t>J&amp;K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</si>
  <si>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</si>
  <si>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</si>
  <si>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</si>
  <si>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</si>
  <si>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</si>
  <si>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</si>
  <si>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</si>
  <si>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</si>
  <si>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</si>
  <si>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</si>
  <si>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</si>
  <si>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</si>
  <si>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</si>
  <si>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</si>
  <si>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</si>
  <si>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</si>
  <si>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</si>
  <si>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</si>
  <si>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</si>
  <si>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</si>
  <si>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 PATHANKOT</t>
  </si>
  <si>
    <t>SLBC PUNJAB</t>
  </si>
  <si>
    <t>AU Small Finance Bank</t>
  </si>
  <si>
    <t>CD RATIO OF BANKS AS ON 31.03.2021  (Net of NRE Deposit)</t>
  </si>
  <si>
    <t xml:space="preserve">Annexure - 14.4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</si>
</sst>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3"/>
      <color theme="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top"/>
    </xf>
    <xf numFmtId="0" fontId="6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2" fontId="6" fillId="0" borderId="17" xfId="0" applyNumberFormat="1" applyFont="1" applyFill="1" applyBorder="1" applyAlignment="1">
      <alignment horizontal="right"/>
    </xf>
    <xf numFmtId="0" fontId="5" fillId="0" borderId="20" xfId="0" applyFont="1" applyBorder="1" applyAlignment="1">
      <alignment horizontal="center"/>
    </xf>
    <xf numFmtId="1" fontId="6" fillId="0" borderId="13" xfId="0" applyNumberFormat="1" applyFont="1" applyBorder="1" applyAlignment="1">
      <alignment horizontal="left" vertical="top"/>
    </xf>
    <xf numFmtId="0" fontId="6" fillId="0" borderId="13" xfId="0" applyFont="1" applyFill="1" applyBorder="1" applyAlignment="1">
      <alignment horizontal="right"/>
    </xf>
    <xf numFmtId="2" fontId="6" fillId="0" borderId="13" xfId="0" applyNumberFormat="1" applyFont="1" applyFill="1" applyBorder="1" applyAlignment="1">
      <alignment horizontal="right"/>
    </xf>
    <xf numFmtId="2" fontId="6" fillId="0" borderId="22" xfId="0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left" vertical="top"/>
    </xf>
    <xf numFmtId="0" fontId="5" fillId="0" borderId="10" xfId="0" applyFont="1" applyBorder="1" applyAlignment="1">
      <alignment horizontal="right"/>
    </xf>
    <xf numFmtId="2" fontId="5" fillId="0" borderId="10" xfId="0" applyNumberFormat="1" applyFont="1" applyBorder="1" applyAlignment="1">
      <alignment horizontal="right"/>
    </xf>
    <xf numFmtId="2" fontId="5" fillId="0" borderId="11" xfId="0" applyNumberFormat="1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1" fontId="6" fillId="0" borderId="2" xfId="0" applyNumberFormat="1" applyFont="1" applyBorder="1" applyAlignment="1">
      <alignment horizontal="left" vertical="top"/>
    </xf>
    <xf numFmtId="0" fontId="6" fillId="0" borderId="2" xfId="0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right"/>
    </xf>
    <xf numFmtId="2" fontId="6" fillId="0" borderId="23" xfId="0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left" vertical="top" wrapText="1"/>
    </xf>
    <xf numFmtId="0" fontId="5" fillId="0" borderId="21" xfId="0" applyFont="1" applyBorder="1" applyAlignment="1">
      <alignment horizontal="center"/>
    </xf>
    <xf numFmtId="0" fontId="6" fillId="0" borderId="2" xfId="0" applyFont="1" applyBorder="1" applyAlignment="1">
      <alignment horizontal="left" vertical="top"/>
    </xf>
    <xf numFmtId="2" fontId="6" fillId="0" borderId="14" xfId="0" applyNumberFormat="1" applyFont="1" applyFill="1" applyBorder="1" applyAlignment="1">
      <alignment horizontal="right"/>
    </xf>
    <xf numFmtId="2" fontId="6" fillId="0" borderId="24" xfId="0" applyNumberFormat="1" applyFont="1" applyFill="1" applyBorder="1" applyAlignment="1">
      <alignment horizontal="right"/>
    </xf>
    <xf numFmtId="0" fontId="6" fillId="0" borderId="14" xfId="0" applyFont="1" applyBorder="1" applyAlignment="1">
      <alignment horizontal="left" vertical="top"/>
    </xf>
    <xf numFmtId="0" fontId="6" fillId="0" borderId="14" xfId="0" applyFont="1" applyFill="1" applyBorder="1" applyAlignment="1">
      <alignment horizontal="right"/>
    </xf>
    <xf numFmtId="0" fontId="5" fillId="0" borderId="1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left" vertical="top" wrapText="1"/>
    </xf>
    <xf numFmtId="164" fontId="5" fillId="0" borderId="10" xfId="0" applyNumberFormat="1" applyFont="1" applyBorder="1" applyAlignment="1">
      <alignment horizontal="right"/>
    </xf>
    <xf numFmtId="164" fontId="5" fillId="0" borderId="11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5" fillId="0" borderId="5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view="pageBreakPreview" zoomScale="60" zoomScaleNormal="100" workbookViewId="0">
      <selection activeCell="E24" sqref="E24"/>
    </sheetView>
  </sheetViews>
  <sheetFormatPr defaultRowHeight="14.4" x14ac:dyDescent="0.3"/>
  <cols>
    <col min="1" max="1" width="10.21875" customWidth="1"/>
    <col min="2" max="2" width="37.33203125" customWidth="1"/>
    <col min="3" max="3" width="13" customWidth="1"/>
    <col min="4" max="4" width="15" customWidth="1"/>
    <col min="5" max="5" width="15.109375" customWidth="1"/>
    <col min="6" max="6" width="13.6640625" customWidth="1"/>
    <col min="7" max="7" width="13.33203125" customWidth="1"/>
    <col min="8" max="8" width="12.33203125" customWidth="1"/>
    <col min="9" max="9" width="14.6640625" customWidth="1"/>
  </cols>
  <sheetData>
    <row r="1" spans="1:9" ht="18" x14ac:dyDescent="0.35">
      <c r="A1" s="3"/>
      <c r="B1" s="3"/>
      <c r="C1" s="3"/>
      <c r="D1" s="3"/>
      <c r="E1" s="3"/>
      <c r="F1" s="3"/>
      <c r="G1" s="3"/>
      <c r="H1" s="3"/>
      <c r="I1" s="3"/>
    </row>
    <row r="2" spans="1:9" ht="18.600000000000001" thickBot="1" x14ac:dyDescent="0.4">
      <c r="A2" s="3"/>
      <c r="B2" s="3"/>
      <c r="C2" s="3"/>
      <c r="D2" s="3"/>
      <c r="E2" s="3"/>
      <c r="F2" s="3"/>
      <c r="G2" s="3"/>
      <c r="H2" s="43" t="s">
        <v>50</v>
      </c>
      <c r="I2" s="43"/>
    </row>
    <row r="3" spans="1:9" ht="18" thickBot="1" x14ac:dyDescent="0.35">
      <c r="A3" s="44" t="s">
        <v>46</v>
      </c>
      <c r="B3" s="45"/>
      <c r="C3" s="45"/>
      <c r="D3" s="45"/>
      <c r="E3" s="45"/>
      <c r="F3" s="45"/>
      <c r="G3" s="45"/>
      <c r="H3" s="45"/>
      <c r="I3" s="46"/>
    </row>
    <row r="4" spans="1:9" s="1" customFormat="1" ht="17.399999999999999" customHeight="1" thickBot="1" x14ac:dyDescent="0.3">
      <c r="A4" s="50" t="s">
        <v>49</v>
      </c>
      <c r="B4" s="51"/>
      <c r="C4" s="51"/>
      <c r="D4" s="51"/>
      <c r="E4" s="51"/>
      <c r="F4" s="51"/>
      <c r="G4" s="51"/>
      <c r="H4" s="51"/>
      <c r="I4" s="52"/>
    </row>
    <row r="5" spans="1:9" s="1" customFormat="1" ht="13.8" customHeight="1" thickBot="1" x14ac:dyDescent="0.35">
      <c r="A5" s="47" t="s">
        <v>0</v>
      </c>
      <c r="B5" s="48"/>
      <c r="C5" s="48"/>
      <c r="D5" s="48"/>
      <c r="E5" s="48"/>
      <c r="F5" s="48"/>
      <c r="G5" s="48"/>
      <c r="H5" s="48"/>
      <c r="I5" s="49"/>
    </row>
    <row r="6" spans="1:9" s="1" customFormat="1" ht="39" customHeight="1" x14ac:dyDescent="0.25">
      <c r="A6" s="53" t="s">
        <v>4</v>
      </c>
      <c r="B6" s="53" t="s">
        <v>1</v>
      </c>
      <c r="C6" s="55" t="s">
        <v>37</v>
      </c>
      <c r="D6" s="55" t="s">
        <v>38</v>
      </c>
      <c r="E6" s="61" t="s">
        <v>39</v>
      </c>
      <c r="F6" s="55" t="s">
        <v>40</v>
      </c>
      <c r="G6" s="55" t="s">
        <v>41</v>
      </c>
      <c r="H6" s="57" t="s">
        <v>42</v>
      </c>
      <c r="I6" s="59" t="s">
        <v>43</v>
      </c>
    </row>
    <row r="7" spans="1:9" s="1" customFormat="1" ht="30" customHeight="1" thickBot="1" x14ac:dyDescent="0.3">
      <c r="A7" s="54"/>
      <c r="B7" s="54"/>
      <c r="C7" s="56"/>
      <c r="D7" s="56"/>
      <c r="E7" s="62"/>
      <c r="F7" s="56"/>
      <c r="G7" s="56"/>
      <c r="H7" s="58"/>
      <c r="I7" s="60"/>
    </row>
    <row r="8" spans="1:9" s="1" customFormat="1" ht="15.75" customHeight="1" thickBot="1" x14ac:dyDescent="0.3">
      <c r="A8" s="4"/>
      <c r="B8" s="5"/>
      <c r="C8" s="6">
        <v>1</v>
      </c>
      <c r="D8" s="6">
        <v>2</v>
      </c>
      <c r="E8" s="7">
        <v>3</v>
      </c>
      <c r="F8" s="6">
        <v>4</v>
      </c>
      <c r="G8" s="6">
        <v>5</v>
      </c>
      <c r="H8" s="6">
        <v>6</v>
      </c>
      <c r="I8" s="8">
        <v>7</v>
      </c>
    </row>
    <row r="9" spans="1:9" s="2" customFormat="1" ht="20.55" customHeight="1" x14ac:dyDescent="0.3">
      <c r="A9" s="9">
        <v>1</v>
      </c>
      <c r="B9" s="10" t="s">
        <v>5</v>
      </c>
      <c r="C9" s="11">
        <v>3</v>
      </c>
      <c r="D9" s="11">
        <v>20630</v>
      </c>
      <c r="E9" s="11">
        <v>2554</v>
      </c>
      <c r="F9" s="11">
        <v>18076</v>
      </c>
      <c r="G9" s="11">
        <v>9781</v>
      </c>
      <c r="H9" s="12">
        <f>G9/F9*100</f>
        <v>54.110422659880506</v>
      </c>
      <c r="I9" s="13">
        <f>G9/D9*100</f>
        <v>47.411536597188558</v>
      </c>
    </row>
    <row r="10" spans="1:9" s="2" customFormat="1" ht="20.55" customHeight="1" x14ac:dyDescent="0.3">
      <c r="A10" s="9">
        <v>2</v>
      </c>
      <c r="B10" s="10" t="s">
        <v>6</v>
      </c>
      <c r="C10" s="11">
        <v>2</v>
      </c>
      <c r="D10" s="11">
        <v>38892</v>
      </c>
      <c r="E10" s="11">
        <v>1419</v>
      </c>
      <c r="F10" s="11">
        <v>37473</v>
      </c>
      <c r="G10" s="11">
        <v>4336</v>
      </c>
      <c r="H10" s="12">
        <f t="shared" ref="H10:H45" si="0">G10/F10*100</f>
        <v>11.570997785071919</v>
      </c>
      <c r="I10" s="13">
        <f t="shared" ref="I10:I45" si="1">G10/D10*100</f>
        <v>11.148822379923892</v>
      </c>
    </row>
    <row r="11" spans="1:9" s="2" customFormat="1" ht="20.55" customHeight="1" x14ac:dyDescent="0.3">
      <c r="A11" s="9">
        <v>3</v>
      </c>
      <c r="B11" s="10" t="s">
        <v>7</v>
      </c>
      <c r="C11" s="11">
        <v>1</v>
      </c>
      <c r="D11" s="11">
        <v>4565</v>
      </c>
      <c r="E11" s="11">
        <v>18</v>
      </c>
      <c r="F11" s="11">
        <v>4547</v>
      </c>
      <c r="G11" s="11">
        <v>2013</v>
      </c>
      <c r="H11" s="12">
        <f t="shared" si="0"/>
        <v>44.270947877721575</v>
      </c>
      <c r="I11" s="13">
        <f t="shared" si="1"/>
        <v>44.096385542168676</v>
      </c>
    </row>
    <row r="12" spans="1:9" s="2" customFormat="1" ht="20.55" customHeight="1" x14ac:dyDescent="0.3">
      <c r="A12" s="9">
        <v>4</v>
      </c>
      <c r="B12" s="10" t="s">
        <v>8</v>
      </c>
      <c r="C12" s="11">
        <v>7</v>
      </c>
      <c r="D12" s="11">
        <v>41858</v>
      </c>
      <c r="E12" s="11">
        <v>1816</v>
      </c>
      <c r="F12" s="11">
        <v>40042</v>
      </c>
      <c r="G12" s="11">
        <v>17246</v>
      </c>
      <c r="H12" s="12">
        <f t="shared" si="0"/>
        <v>43.069776734428849</v>
      </c>
      <c r="I12" s="13">
        <f t="shared" si="1"/>
        <v>41.2012040709064</v>
      </c>
    </row>
    <row r="13" spans="1:9" s="2" customFormat="1" ht="20.55" customHeight="1" x14ac:dyDescent="0.3">
      <c r="A13" s="9">
        <v>5</v>
      </c>
      <c r="B13" s="10" t="s">
        <v>9</v>
      </c>
      <c r="C13" s="11">
        <v>4</v>
      </c>
      <c r="D13" s="11">
        <v>32757</v>
      </c>
      <c r="E13" s="11">
        <v>215</v>
      </c>
      <c r="F13" s="11">
        <v>32542</v>
      </c>
      <c r="G13" s="11">
        <v>4853</v>
      </c>
      <c r="H13" s="12">
        <f t="shared" si="0"/>
        <v>14.913035461864668</v>
      </c>
      <c r="I13" s="13">
        <f t="shared" si="1"/>
        <v>14.815154012882742</v>
      </c>
    </row>
    <row r="14" spans="1:9" s="2" customFormat="1" ht="20.55" customHeight="1" x14ac:dyDescent="0.3">
      <c r="A14" s="9">
        <v>6</v>
      </c>
      <c r="B14" s="10" t="s">
        <v>10</v>
      </c>
      <c r="C14" s="11">
        <v>4</v>
      </c>
      <c r="D14" s="11">
        <v>1300</v>
      </c>
      <c r="E14" s="11">
        <v>57</v>
      </c>
      <c r="F14" s="11">
        <v>1243</v>
      </c>
      <c r="G14" s="11">
        <v>4702</v>
      </c>
      <c r="H14" s="12">
        <f t="shared" si="0"/>
        <v>378.27835880933225</v>
      </c>
      <c r="I14" s="13">
        <f t="shared" si="1"/>
        <v>361.69230769230774</v>
      </c>
    </row>
    <row r="15" spans="1:9" s="2" customFormat="1" ht="20.55" customHeight="1" x14ac:dyDescent="0.3">
      <c r="A15" s="9">
        <v>7</v>
      </c>
      <c r="B15" s="10" t="s">
        <v>11</v>
      </c>
      <c r="C15" s="11">
        <v>1</v>
      </c>
      <c r="D15" s="11">
        <v>6961</v>
      </c>
      <c r="E15" s="11">
        <v>594</v>
      </c>
      <c r="F15" s="11">
        <v>6367</v>
      </c>
      <c r="G15" s="11">
        <v>2295</v>
      </c>
      <c r="H15" s="12">
        <f t="shared" si="0"/>
        <v>36.045233233862099</v>
      </c>
      <c r="I15" s="13">
        <f t="shared" si="1"/>
        <v>32.969400948139636</v>
      </c>
    </row>
    <row r="16" spans="1:9" s="2" customFormat="1" ht="20.55" customHeight="1" x14ac:dyDescent="0.3">
      <c r="A16" s="9">
        <v>8</v>
      </c>
      <c r="B16" s="10" t="s">
        <v>12</v>
      </c>
      <c r="C16" s="11">
        <v>9</v>
      </c>
      <c r="D16" s="11">
        <v>27263</v>
      </c>
      <c r="E16" s="11"/>
      <c r="F16" s="11">
        <v>27263</v>
      </c>
      <c r="G16" s="11">
        <v>15399</v>
      </c>
      <c r="H16" s="12">
        <f t="shared" si="0"/>
        <v>56.483145655283721</v>
      </c>
      <c r="I16" s="13">
        <f t="shared" si="1"/>
        <v>56.483145655283721</v>
      </c>
    </row>
    <row r="17" spans="1:9" s="2" customFormat="1" ht="20.55" customHeight="1" x14ac:dyDescent="0.3">
      <c r="A17" s="9">
        <v>9</v>
      </c>
      <c r="B17" s="10" t="s">
        <v>13</v>
      </c>
      <c r="C17" s="11">
        <v>21</v>
      </c>
      <c r="D17" s="11">
        <v>186006</v>
      </c>
      <c r="E17" s="11"/>
      <c r="F17" s="11">
        <v>186006</v>
      </c>
      <c r="G17" s="11">
        <v>60525</v>
      </c>
      <c r="H17" s="12">
        <f t="shared" si="0"/>
        <v>32.539272926679786</v>
      </c>
      <c r="I17" s="13">
        <f t="shared" si="1"/>
        <v>32.539272926679786</v>
      </c>
    </row>
    <row r="18" spans="1:9" s="2" customFormat="1" ht="20.55" customHeight="1" x14ac:dyDescent="0.3">
      <c r="A18" s="9">
        <v>10</v>
      </c>
      <c r="B18" s="10" t="s">
        <v>14</v>
      </c>
      <c r="C18" s="11">
        <v>29</v>
      </c>
      <c r="D18" s="11">
        <v>331164</v>
      </c>
      <c r="E18" s="11">
        <v>468</v>
      </c>
      <c r="F18" s="11">
        <v>330696</v>
      </c>
      <c r="G18" s="11">
        <v>81071</v>
      </c>
      <c r="H18" s="12">
        <f t="shared" si="0"/>
        <v>24.515264774899002</v>
      </c>
      <c r="I18" s="13">
        <f t="shared" si="1"/>
        <v>24.48061987414091</v>
      </c>
    </row>
    <row r="19" spans="1:9" s="2" customFormat="1" ht="20.55" customHeight="1" x14ac:dyDescent="0.3">
      <c r="A19" s="9">
        <v>11</v>
      </c>
      <c r="B19" s="10" t="s">
        <v>15</v>
      </c>
      <c r="C19" s="11">
        <v>2</v>
      </c>
      <c r="D19" s="11">
        <v>17149</v>
      </c>
      <c r="E19" s="11"/>
      <c r="F19" s="11">
        <v>17149</v>
      </c>
      <c r="G19" s="11">
        <v>5319</v>
      </c>
      <c r="H19" s="12">
        <f t="shared" si="0"/>
        <v>31.016385795090091</v>
      </c>
      <c r="I19" s="13">
        <f t="shared" si="1"/>
        <v>31.016385795090091</v>
      </c>
    </row>
    <row r="20" spans="1:9" s="2" customFormat="1" ht="20.55" customHeight="1" thickBot="1" x14ac:dyDescent="0.35">
      <c r="A20" s="14">
        <v>12</v>
      </c>
      <c r="B20" s="15" t="s">
        <v>16</v>
      </c>
      <c r="C20" s="16">
        <v>4</v>
      </c>
      <c r="D20" s="16">
        <v>27421</v>
      </c>
      <c r="E20" s="16">
        <v>605</v>
      </c>
      <c r="F20" s="16">
        <v>26816</v>
      </c>
      <c r="G20" s="16">
        <v>8355</v>
      </c>
      <c r="H20" s="17">
        <f t="shared" si="0"/>
        <v>31.156772076372313</v>
      </c>
      <c r="I20" s="18">
        <f t="shared" si="1"/>
        <v>30.469348309689654</v>
      </c>
    </row>
    <row r="21" spans="1:9" s="1" customFormat="1" ht="20.55" customHeight="1" thickBot="1" x14ac:dyDescent="0.35">
      <c r="A21" s="19"/>
      <c r="B21" s="20" t="s">
        <v>17</v>
      </c>
      <c r="C21" s="21">
        <f>SUM(C9:C20)</f>
        <v>87</v>
      </c>
      <c r="D21" s="21">
        <f>SUM(D9:D20)</f>
        <v>735966</v>
      </c>
      <c r="E21" s="21">
        <f>SUM(E9:E20)</f>
        <v>7746</v>
      </c>
      <c r="F21" s="21">
        <f t="shared" ref="F21:F45" si="2">D21-E21</f>
        <v>728220</v>
      </c>
      <c r="G21" s="21">
        <f>SUM(G9:G20)</f>
        <v>215895</v>
      </c>
      <c r="H21" s="22">
        <f t="shared" si="0"/>
        <v>29.646947351075227</v>
      </c>
      <c r="I21" s="23">
        <f t="shared" si="1"/>
        <v>29.334914928135269</v>
      </c>
    </row>
    <row r="22" spans="1:9" s="2" customFormat="1" ht="20.55" customHeight="1" x14ac:dyDescent="0.3">
      <c r="A22" s="24">
        <v>13</v>
      </c>
      <c r="B22" s="25" t="s">
        <v>18</v>
      </c>
      <c r="C22" s="26">
        <v>5</v>
      </c>
      <c r="D22" s="26">
        <v>730</v>
      </c>
      <c r="E22" s="26"/>
      <c r="F22" s="26">
        <v>730</v>
      </c>
      <c r="G22" s="26">
        <v>5534</v>
      </c>
      <c r="H22" s="27">
        <f t="shared" si="0"/>
        <v>758.08219178082186</v>
      </c>
      <c r="I22" s="28">
        <f t="shared" si="1"/>
        <v>758.08219178082186</v>
      </c>
    </row>
    <row r="23" spans="1:9" s="2" customFormat="1" ht="20.55" customHeight="1" x14ac:dyDescent="0.3">
      <c r="A23" s="24">
        <v>14</v>
      </c>
      <c r="B23" s="10" t="s">
        <v>19</v>
      </c>
      <c r="C23" s="11">
        <v>1</v>
      </c>
      <c r="D23" s="11">
        <v>4436</v>
      </c>
      <c r="E23" s="11"/>
      <c r="F23" s="11">
        <v>4436</v>
      </c>
      <c r="G23" s="11">
        <v>181</v>
      </c>
      <c r="H23" s="12">
        <f t="shared" si="0"/>
        <v>4.0802524797114517</v>
      </c>
      <c r="I23" s="13">
        <f t="shared" si="1"/>
        <v>4.0802524797114517</v>
      </c>
    </row>
    <row r="24" spans="1:9" s="2" customFormat="1" ht="20.55" customHeight="1" x14ac:dyDescent="0.3">
      <c r="A24" s="24">
        <v>15</v>
      </c>
      <c r="B24" s="10" t="s">
        <v>20</v>
      </c>
      <c r="C24" s="11">
        <v>1</v>
      </c>
      <c r="D24" s="11">
        <v>2645</v>
      </c>
      <c r="E24" s="11"/>
      <c r="F24" s="11">
        <v>2645</v>
      </c>
      <c r="G24" s="11">
        <v>553</v>
      </c>
      <c r="H24" s="12">
        <f t="shared" si="0"/>
        <v>20.907372400756145</v>
      </c>
      <c r="I24" s="13">
        <f t="shared" si="1"/>
        <v>20.907372400756145</v>
      </c>
    </row>
    <row r="25" spans="1:9" s="2" customFormat="1" ht="20.55" customHeight="1" x14ac:dyDescent="0.3">
      <c r="A25" s="24">
        <v>16</v>
      </c>
      <c r="B25" s="10" t="s">
        <v>21</v>
      </c>
      <c r="C25" s="11">
        <v>9</v>
      </c>
      <c r="D25" s="11">
        <v>68815</v>
      </c>
      <c r="E25" s="11">
        <v>5739</v>
      </c>
      <c r="F25" s="11">
        <v>63076</v>
      </c>
      <c r="G25" s="11">
        <v>48290</v>
      </c>
      <c r="H25" s="12">
        <f t="shared" si="0"/>
        <v>76.558437440547905</v>
      </c>
      <c r="I25" s="13">
        <f t="shared" si="1"/>
        <v>70.173653999854679</v>
      </c>
    </row>
    <row r="26" spans="1:9" s="2" customFormat="1" ht="20.55" customHeight="1" x14ac:dyDescent="0.3">
      <c r="A26" s="24">
        <v>17</v>
      </c>
      <c r="B26" s="10" t="s">
        <v>22</v>
      </c>
      <c r="C26" s="11">
        <v>1</v>
      </c>
      <c r="D26" s="11">
        <v>8855</v>
      </c>
      <c r="E26" s="11">
        <v>111</v>
      </c>
      <c r="F26" s="11">
        <v>8744</v>
      </c>
      <c r="G26" s="11">
        <v>1941</v>
      </c>
      <c r="H26" s="12">
        <f t="shared" si="0"/>
        <v>22.198078682525161</v>
      </c>
      <c r="I26" s="13">
        <f t="shared" si="1"/>
        <v>21.919819311123661</v>
      </c>
    </row>
    <row r="27" spans="1:9" s="2" customFormat="1" ht="20.55" customHeight="1" x14ac:dyDescent="0.3">
      <c r="A27" s="24">
        <v>18</v>
      </c>
      <c r="B27" s="10" t="s">
        <v>23</v>
      </c>
      <c r="C27" s="11">
        <v>6</v>
      </c>
      <c r="D27" s="11">
        <v>29339</v>
      </c>
      <c r="E27" s="11"/>
      <c r="F27" s="11">
        <v>29339</v>
      </c>
      <c r="G27" s="11">
        <v>14589</v>
      </c>
      <c r="H27" s="12">
        <f t="shared" si="0"/>
        <v>49.725621186816184</v>
      </c>
      <c r="I27" s="13">
        <f t="shared" si="1"/>
        <v>49.725621186816184</v>
      </c>
    </row>
    <row r="28" spans="1:9" s="2" customFormat="1" ht="20.55" customHeight="1" x14ac:dyDescent="0.3">
      <c r="A28" s="24">
        <v>19</v>
      </c>
      <c r="B28" s="10" t="s">
        <v>24</v>
      </c>
      <c r="C28" s="11">
        <v>2</v>
      </c>
      <c r="D28" s="11">
        <v>3842</v>
      </c>
      <c r="E28" s="11"/>
      <c r="F28" s="11">
        <v>3842</v>
      </c>
      <c r="G28" s="11">
        <v>3290</v>
      </c>
      <c r="H28" s="12">
        <f t="shared" si="0"/>
        <v>85.632483081728267</v>
      </c>
      <c r="I28" s="13">
        <f t="shared" si="1"/>
        <v>85.632483081728267</v>
      </c>
    </row>
    <row r="29" spans="1:9" s="2" customFormat="1" ht="20.55" customHeight="1" x14ac:dyDescent="0.3">
      <c r="A29" s="24">
        <v>20</v>
      </c>
      <c r="B29" s="29" t="s">
        <v>25</v>
      </c>
      <c r="C29" s="11">
        <v>1</v>
      </c>
      <c r="D29" s="11">
        <v>9516</v>
      </c>
      <c r="E29" s="11">
        <v>21</v>
      </c>
      <c r="F29" s="11">
        <v>9495</v>
      </c>
      <c r="G29" s="11">
        <v>8042</v>
      </c>
      <c r="H29" s="12">
        <f t="shared" si="0"/>
        <v>84.697209057398624</v>
      </c>
      <c r="I29" s="13">
        <f t="shared" si="1"/>
        <v>84.510298444724668</v>
      </c>
    </row>
    <row r="30" spans="1:9" s="2" customFormat="1" ht="20.55" customHeight="1" x14ac:dyDescent="0.3">
      <c r="A30" s="24">
        <v>21</v>
      </c>
      <c r="B30" s="10" t="s">
        <v>26</v>
      </c>
      <c r="C30" s="11">
        <v>2</v>
      </c>
      <c r="D30" s="11">
        <v>3800</v>
      </c>
      <c r="E30" s="11"/>
      <c r="F30" s="11">
        <v>3800</v>
      </c>
      <c r="G30" s="11"/>
      <c r="H30" s="12">
        <f t="shared" si="0"/>
        <v>0</v>
      </c>
      <c r="I30" s="13">
        <f t="shared" si="1"/>
        <v>0</v>
      </c>
    </row>
    <row r="31" spans="1:9" s="2" customFormat="1" ht="20.55" customHeight="1" thickBot="1" x14ac:dyDescent="0.35">
      <c r="A31" s="24">
        <v>22</v>
      </c>
      <c r="B31" s="15" t="s">
        <v>27</v>
      </c>
      <c r="C31" s="16">
        <v>1</v>
      </c>
      <c r="D31" s="16">
        <v>5929</v>
      </c>
      <c r="E31" s="16"/>
      <c r="F31" s="16">
        <v>5929</v>
      </c>
      <c r="G31" s="16">
        <v>86</v>
      </c>
      <c r="H31" s="17">
        <f t="shared" si="0"/>
        <v>1.4504975543936582</v>
      </c>
      <c r="I31" s="18">
        <f t="shared" si="1"/>
        <v>1.4504975543936582</v>
      </c>
    </row>
    <row r="32" spans="1:9" s="1" customFormat="1" ht="20.55" customHeight="1" thickBot="1" x14ac:dyDescent="0.35">
      <c r="A32" s="19"/>
      <c r="B32" s="20" t="s">
        <v>28</v>
      </c>
      <c r="C32" s="21">
        <f>SUM(C22:C31)</f>
        <v>29</v>
      </c>
      <c r="D32" s="21">
        <f>SUM(D22:D31)</f>
        <v>137907</v>
      </c>
      <c r="E32" s="21">
        <f>SUM(E22:E31)</f>
        <v>5871</v>
      </c>
      <c r="F32" s="21">
        <f t="shared" si="2"/>
        <v>132036</v>
      </c>
      <c r="G32" s="21">
        <f>SUM(G22:G31)</f>
        <v>82506</v>
      </c>
      <c r="H32" s="22">
        <f t="shared" si="0"/>
        <v>62.487503408161416</v>
      </c>
      <c r="I32" s="23">
        <f t="shared" si="1"/>
        <v>59.82727490265178</v>
      </c>
    </row>
    <row r="33" spans="1:9" s="1" customFormat="1" ht="20.55" customHeight="1" x14ac:dyDescent="0.3">
      <c r="A33" s="30">
        <v>23</v>
      </c>
      <c r="B33" s="31" t="s">
        <v>48</v>
      </c>
      <c r="C33" s="11">
        <v>1</v>
      </c>
      <c r="D33" s="11"/>
      <c r="E33" s="11"/>
      <c r="F33" s="11">
        <f t="shared" si="2"/>
        <v>0</v>
      </c>
      <c r="G33" s="11">
        <v>1929</v>
      </c>
      <c r="H33" s="32">
        <v>0</v>
      </c>
      <c r="I33" s="33">
        <v>0</v>
      </c>
    </row>
    <row r="34" spans="1:9" s="2" customFormat="1" ht="20.55" customHeight="1" thickBot="1" x14ac:dyDescent="0.35">
      <c r="A34" s="30">
        <v>24</v>
      </c>
      <c r="B34" s="34" t="s">
        <v>45</v>
      </c>
      <c r="C34" s="35">
        <v>1</v>
      </c>
      <c r="D34" s="35">
        <v>1645</v>
      </c>
      <c r="E34" s="35">
        <v>0</v>
      </c>
      <c r="F34" s="35">
        <f t="shared" si="2"/>
        <v>1645</v>
      </c>
      <c r="G34" s="35">
        <v>2717</v>
      </c>
      <c r="H34" s="32">
        <f t="shared" si="0"/>
        <v>165.16717325227964</v>
      </c>
      <c r="I34" s="33">
        <f t="shared" si="1"/>
        <v>165.16717325227964</v>
      </c>
    </row>
    <row r="35" spans="1:9" s="2" customFormat="1" ht="20.55" customHeight="1" thickBot="1" x14ac:dyDescent="0.35">
      <c r="A35" s="36"/>
      <c r="B35" s="20" t="s">
        <v>29</v>
      </c>
      <c r="C35" s="21">
        <f>SUM(C33:C34)</f>
        <v>2</v>
      </c>
      <c r="D35" s="21">
        <f t="shared" ref="D35:G35" si="3">SUM(D33:D34)</f>
        <v>1645</v>
      </c>
      <c r="E35" s="21">
        <f t="shared" si="3"/>
        <v>0</v>
      </c>
      <c r="F35" s="21">
        <f t="shared" si="3"/>
        <v>1645</v>
      </c>
      <c r="G35" s="21">
        <f t="shared" si="3"/>
        <v>4646</v>
      </c>
      <c r="H35" s="22">
        <f t="shared" si="0"/>
        <v>282.43161094224922</v>
      </c>
      <c r="I35" s="23">
        <f t="shared" si="1"/>
        <v>282.43161094224922</v>
      </c>
    </row>
    <row r="36" spans="1:9" s="2" customFormat="1" ht="20.55" customHeight="1" thickBot="1" x14ac:dyDescent="0.35">
      <c r="A36" s="37"/>
      <c r="B36" s="20" t="s">
        <v>30</v>
      </c>
      <c r="C36" s="21">
        <f>SUM(C32,C35)</f>
        <v>31</v>
      </c>
      <c r="D36" s="21">
        <f>SUM(D32,D35)</f>
        <v>139552</v>
      </c>
      <c r="E36" s="21">
        <f>SUM(E32,E35)</f>
        <v>5871</v>
      </c>
      <c r="F36" s="21">
        <f t="shared" si="2"/>
        <v>133681</v>
      </c>
      <c r="G36" s="21">
        <f>SUM(G32,G35)</f>
        <v>87152</v>
      </c>
      <c r="H36" s="22">
        <f t="shared" si="0"/>
        <v>65.194006627718224</v>
      </c>
      <c r="I36" s="23">
        <f t="shared" si="1"/>
        <v>62.451272643889013</v>
      </c>
    </row>
    <row r="37" spans="1:9" s="2" customFormat="1" ht="20.55" customHeight="1" thickBot="1" x14ac:dyDescent="0.35">
      <c r="A37" s="30">
        <v>25</v>
      </c>
      <c r="B37" s="34" t="s">
        <v>31</v>
      </c>
      <c r="C37" s="35">
        <v>17</v>
      </c>
      <c r="D37" s="35">
        <v>60804</v>
      </c>
      <c r="E37" s="35"/>
      <c r="F37" s="35">
        <v>60804</v>
      </c>
      <c r="G37" s="35">
        <v>32283</v>
      </c>
      <c r="H37" s="32">
        <f t="shared" si="0"/>
        <v>53.093546477205443</v>
      </c>
      <c r="I37" s="33">
        <f t="shared" si="1"/>
        <v>53.093546477205443</v>
      </c>
    </row>
    <row r="38" spans="1:9" s="2" customFormat="1" ht="20.55" customHeight="1" thickBot="1" x14ac:dyDescent="0.35">
      <c r="A38" s="36"/>
      <c r="B38" s="20" t="s">
        <v>32</v>
      </c>
      <c r="C38" s="21">
        <f>SUM(C37:C37)</f>
        <v>17</v>
      </c>
      <c r="D38" s="21">
        <f t="shared" ref="D38:E38" si="4">SUM(D37:D37)</f>
        <v>60804</v>
      </c>
      <c r="E38" s="21">
        <f t="shared" si="4"/>
        <v>0</v>
      </c>
      <c r="F38" s="21">
        <f t="shared" si="2"/>
        <v>60804</v>
      </c>
      <c r="G38" s="21">
        <f>SUM(G37:G37)</f>
        <v>32283</v>
      </c>
      <c r="H38" s="22">
        <f t="shared" si="0"/>
        <v>53.093546477205443</v>
      </c>
      <c r="I38" s="23">
        <f t="shared" si="1"/>
        <v>53.093546477205443</v>
      </c>
    </row>
    <row r="39" spans="1:9" s="2" customFormat="1" ht="20.55" customHeight="1" thickBot="1" x14ac:dyDescent="0.35">
      <c r="A39" s="36"/>
      <c r="B39" s="20" t="s">
        <v>33</v>
      </c>
      <c r="C39" s="21">
        <f>SUM(C21,C36,C38)</f>
        <v>135</v>
      </c>
      <c r="D39" s="21">
        <f>SUM(D21,D36,D38)</f>
        <v>936322</v>
      </c>
      <c r="E39" s="21">
        <f>SUM(E21,E36,E38)</f>
        <v>13617</v>
      </c>
      <c r="F39" s="21">
        <f t="shared" si="2"/>
        <v>922705</v>
      </c>
      <c r="G39" s="21">
        <f>SUM(G21,G36,G38)</f>
        <v>335330</v>
      </c>
      <c r="H39" s="22">
        <f t="shared" si="0"/>
        <v>36.342059488135426</v>
      </c>
      <c r="I39" s="23">
        <f t="shared" si="1"/>
        <v>35.813534232881423</v>
      </c>
    </row>
    <row r="40" spans="1:9" s="2" customFormat="1" ht="20.55" customHeight="1" thickBot="1" x14ac:dyDescent="0.35">
      <c r="A40" s="30">
        <v>26</v>
      </c>
      <c r="B40" s="34" t="s">
        <v>34</v>
      </c>
      <c r="C40" s="35">
        <v>15</v>
      </c>
      <c r="D40" s="35">
        <v>52073</v>
      </c>
      <c r="E40" s="35"/>
      <c r="F40" s="35">
        <v>52073</v>
      </c>
      <c r="G40" s="35">
        <v>15520</v>
      </c>
      <c r="H40" s="32">
        <f t="shared" si="0"/>
        <v>29.804313175734066</v>
      </c>
      <c r="I40" s="33">
        <f t="shared" si="1"/>
        <v>29.804313175734066</v>
      </c>
    </row>
    <row r="41" spans="1:9" s="2" customFormat="1" ht="20.55" customHeight="1" thickBot="1" x14ac:dyDescent="0.35">
      <c r="A41" s="36"/>
      <c r="B41" s="20" t="s">
        <v>35</v>
      </c>
      <c r="C41" s="21">
        <f>SUM(C40:C40)</f>
        <v>15</v>
      </c>
      <c r="D41" s="21">
        <f t="shared" ref="D41:G41" si="5">SUM(D40:D40)</f>
        <v>52073</v>
      </c>
      <c r="E41" s="21">
        <f t="shared" si="5"/>
        <v>0</v>
      </c>
      <c r="F41" s="21">
        <f t="shared" si="5"/>
        <v>52073</v>
      </c>
      <c r="G41" s="21">
        <f t="shared" si="5"/>
        <v>15520</v>
      </c>
      <c r="H41" s="22">
        <f t="shared" si="0"/>
        <v>29.804313175734066</v>
      </c>
      <c r="I41" s="23">
        <f t="shared" si="1"/>
        <v>29.804313175734066</v>
      </c>
    </row>
    <row r="42" spans="1:9" s="2" customFormat="1" ht="20.55" customHeight="1" thickBot="1" x14ac:dyDescent="0.35">
      <c r="A42" s="24">
        <v>27</v>
      </c>
      <c r="B42" s="31" t="s">
        <v>44</v>
      </c>
      <c r="C42" s="26">
        <v>1</v>
      </c>
      <c r="D42" s="26"/>
      <c r="E42" s="26"/>
      <c r="F42" s="26">
        <v>0</v>
      </c>
      <c r="G42" s="26">
        <v>918</v>
      </c>
      <c r="H42" s="27">
        <v>0</v>
      </c>
      <c r="I42" s="28">
        <v>0</v>
      </c>
    </row>
    <row r="43" spans="1:9" s="2" customFormat="1" ht="20.55" customHeight="1" thickBot="1" x14ac:dyDescent="0.35">
      <c r="A43" s="36"/>
      <c r="B43" s="20" t="s">
        <v>36</v>
      </c>
      <c r="C43" s="21">
        <f>C42</f>
        <v>1</v>
      </c>
      <c r="D43" s="21">
        <f t="shared" ref="D43:G43" si="6">D42</f>
        <v>0</v>
      </c>
      <c r="E43" s="21">
        <f t="shared" si="6"/>
        <v>0</v>
      </c>
      <c r="F43" s="21">
        <f t="shared" si="6"/>
        <v>0</v>
      </c>
      <c r="G43" s="21">
        <f t="shared" si="6"/>
        <v>918</v>
      </c>
      <c r="H43" s="22">
        <v>0</v>
      </c>
      <c r="I43" s="23">
        <v>0</v>
      </c>
    </row>
    <row r="44" spans="1:9" s="2" customFormat="1" ht="39.6" customHeight="1" thickBot="1" x14ac:dyDescent="0.35">
      <c r="A44" s="38"/>
      <c r="B44" s="39" t="s">
        <v>2</v>
      </c>
      <c r="C44" s="16"/>
      <c r="D44" s="16"/>
      <c r="E44" s="16"/>
      <c r="F44" s="16">
        <v>0</v>
      </c>
      <c r="G44" s="16">
        <v>41600</v>
      </c>
      <c r="H44" s="17"/>
      <c r="I44" s="18"/>
    </row>
    <row r="45" spans="1:9" s="2" customFormat="1" ht="20.55" customHeight="1" thickBot="1" x14ac:dyDescent="0.35">
      <c r="A45" s="19"/>
      <c r="B45" s="20" t="s">
        <v>3</v>
      </c>
      <c r="C45" s="21">
        <f>SUM(C39,C41,C43,C44)</f>
        <v>151</v>
      </c>
      <c r="D45" s="21">
        <f>SUM(D39,D41,D43,D44)</f>
        <v>988395</v>
      </c>
      <c r="E45" s="21">
        <f>SUM(E39,E41,E43,E44)</f>
        <v>13617</v>
      </c>
      <c r="F45" s="21">
        <f t="shared" si="2"/>
        <v>974778</v>
      </c>
      <c r="G45" s="21">
        <f>SUM(G39,G41,G43,G44)</f>
        <v>393368</v>
      </c>
      <c r="H45" s="40">
        <f t="shared" si="0"/>
        <v>40.354624334976783</v>
      </c>
      <c r="I45" s="41">
        <f t="shared" si="1"/>
        <v>39.798663489799118</v>
      </c>
    </row>
    <row r="46" spans="1:9" ht="18" x14ac:dyDescent="0.35">
      <c r="A46" s="3"/>
      <c r="B46" s="3"/>
      <c r="C46" s="3"/>
      <c r="D46" s="3"/>
      <c r="E46" s="3"/>
      <c r="F46" s="3"/>
      <c r="G46" s="3"/>
      <c r="H46" s="63" t="s">
        <v>47</v>
      </c>
      <c r="I46" s="63"/>
    </row>
    <row r="47" spans="1:9" ht="18" x14ac:dyDescent="0.35">
      <c r="A47" s="3"/>
      <c r="B47" s="3"/>
      <c r="C47" s="3"/>
      <c r="D47" s="3"/>
      <c r="E47" s="3"/>
      <c r="F47" s="3"/>
      <c r="G47" s="3"/>
      <c r="H47" s="42"/>
      <c r="I47" s="42"/>
    </row>
  </sheetData>
  <mergeCells count="15">
    <mergeCell ref="H47:I47"/>
    <mergeCell ref="H2:I2"/>
    <mergeCell ref="A3:I3"/>
    <mergeCell ref="A5:I5"/>
    <mergeCell ref="A4:I4"/>
    <mergeCell ref="A6:A7"/>
    <mergeCell ref="C6:C7"/>
    <mergeCell ref="H6:H7"/>
    <mergeCell ref="I6:I7"/>
    <mergeCell ref="B6:B7"/>
    <mergeCell ref="D6:D7"/>
    <mergeCell ref="E6:E7"/>
    <mergeCell ref="F6:F7"/>
    <mergeCell ref="G6:G7"/>
    <mergeCell ref="H46:I46"/>
  </mergeCells>
  <pageMargins left="0.4" right="0.25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2021-06-15T12:31:19Z</dcterms:modified>
</cp:coreProperties>
</file>