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Dec 2020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2" l="1"/>
  <c r="F35" i="2"/>
  <c r="H35" i="2"/>
  <c r="D35" i="2"/>
  <c r="G35" i="2"/>
  <c r="E43" i="2" l="1"/>
  <c r="F43" i="2"/>
  <c r="H43" i="2"/>
  <c r="D43" i="2"/>
  <c r="I31" i="2" l="1"/>
  <c r="D41" i="2"/>
  <c r="H41" i="2"/>
  <c r="F41" i="2"/>
  <c r="E41" i="2"/>
  <c r="H38" i="2"/>
  <c r="F38" i="2"/>
  <c r="E38" i="2"/>
  <c r="D38" i="2"/>
  <c r="H32" i="2"/>
  <c r="H36" i="2" s="1"/>
  <c r="F32" i="2"/>
  <c r="F36" i="2" s="1"/>
  <c r="E32" i="2"/>
  <c r="E36" i="2" s="1"/>
  <c r="D32" i="2"/>
  <c r="H21" i="2"/>
  <c r="F21" i="2"/>
  <c r="E21" i="2"/>
  <c r="D21" i="2"/>
  <c r="J40" i="2"/>
  <c r="J37" i="2"/>
  <c r="J34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G41" i="2"/>
  <c r="I37" i="2"/>
  <c r="I34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D36" i="2" l="1"/>
  <c r="D39" i="2" s="1"/>
  <c r="D45" i="2" s="1"/>
  <c r="G43" i="2"/>
  <c r="I35" i="2"/>
  <c r="J41" i="2"/>
  <c r="F39" i="2"/>
  <c r="F45" i="2" s="1"/>
  <c r="I40" i="2"/>
  <c r="E39" i="2"/>
  <c r="J38" i="2"/>
  <c r="H39" i="2"/>
  <c r="H45" i="2" s="1"/>
  <c r="G21" i="2"/>
  <c r="I21" i="2" s="1"/>
  <c r="I41" i="2"/>
  <c r="G36" i="2"/>
  <c r="I36" i="2" s="1"/>
  <c r="J36" i="2"/>
  <c r="G38" i="2"/>
  <c r="I38" i="2" s="1"/>
  <c r="J35" i="2"/>
  <c r="J32" i="2"/>
  <c r="G32" i="2"/>
  <c r="I32" i="2" s="1"/>
  <c r="J21" i="2"/>
  <c r="G39" i="2" l="1"/>
  <c r="I39" i="2" s="1"/>
  <c r="E45" i="2"/>
  <c r="J45" i="2" s="1"/>
  <c r="J39" i="2"/>
  <c r="G45" i="2" l="1"/>
  <c r="I45" i="2" s="1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<sst xmlns="http://schemas.openxmlformats.org/spreadsheetml/2006/main" count="51" uniqueCount="51">
  <si>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</si>
  <si>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</si>
  <si>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</si>
  <si>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</si>
  <si>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</si>
  <si>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</si>
  <si>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</si>
  <si>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</si>
  <si>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</si>
  <si>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</si>
  <si>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</si>
  <si>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</si>
  <si>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</si>
  <si>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</si>
  <si>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</si>
  <si>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</si>
  <si>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</si>
  <si>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</si>
  <si>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</si>
  <si>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</si>
  <si>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</si>
  <si>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</si>
  <si>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</si>
  <si>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</si>
  <si>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</si>
  <si>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</si>
  <si>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</si>
  <si>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</si>
  <si>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</si>
  <si>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</si>
  <si>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</si>
  <si>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</si>
  <si>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</si>
  <si>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</si>
  <si>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</si>
  <si>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</si>
  <si>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</si>
  <si>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</si>
  <si>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</si>
  <si>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</si>
  <si>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</si>
  <si>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</si>
  <si>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</si>
  <si>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</si>
  <si>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</si>
  <si>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</si>
  <si>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PATHANKOT</t>
  </si>
  <si>
    <t>SLBC PUNJAB</t>
  </si>
  <si>
    <t>AU Small Finance Bank</t>
  </si>
  <si>
    <t>CD RATIO OF BANKS AS ON 30.06.2021  (Net of NRE Deposit)</t>
  </si>
  <si>
    <t>Annexure - 14.4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</si>
</sst>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3"/>
      <color theme="1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1" fontId="9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10" fillId="0" borderId="0" xfId="0" applyFont="1"/>
    <xf numFmtId="0" fontId="8" fillId="0" borderId="20" xfId="0" applyFont="1" applyBorder="1" applyAlignment="1">
      <alignment horizontal="center"/>
    </xf>
    <xf numFmtId="1" fontId="9" fillId="0" borderId="13" xfId="0" applyNumberFormat="1" applyFont="1" applyBorder="1" applyAlignment="1">
      <alignment horizontal="left" vertical="top"/>
    </xf>
    <xf numFmtId="0" fontId="9" fillId="0" borderId="13" xfId="0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" fontId="9" fillId="0" borderId="2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right"/>
    </xf>
    <xf numFmtId="1" fontId="9" fillId="0" borderId="1" xfId="0" applyNumberFormat="1" applyFont="1" applyBorder="1" applyAlignment="1">
      <alignment horizontal="left" vertical="top" wrapText="1"/>
    </xf>
    <xf numFmtId="0" fontId="8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9" fillId="0" borderId="22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2" fontId="9" fillId="0" borderId="23" xfId="0" applyNumberFormat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 horizontal="right"/>
    </xf>
    <xf numFmtId="2" fontId="9" fillId="0" borderId="2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1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workbookViewId="0">
      <selection sqref="A1:J46"/>
    </sheetView>
  </sheetViews>
  <sheetFormatPr defaultRowHeight="14.4" x14ac:dyDescent="0.3"/>
  <cols>
    <col min="2" max="2" width="7.6640625" customWidth="1"/>
    <col min="3" max="3" width="37.332031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1.33203125" customWidth="1"/>
    <col min="10" max="10" width="12.109375" customWidth="1"/>
  </cols>
  <sheetData>
    <row r="2" spans="2:10" ht="15" thickBot="1" x14ac:dyDescent="0.35">
      <c r="I2" s="47" t="s">
        <v>50</v>
      </c>
      <c r="J2" s="47"/>
    </row>
    <row r="3" spans="2:10" ht="22.8" thickBot="1" x14ac:dyDescent="0.4">
      <c r="B3" s="48" t="s">
        <v>46</v>
      </c>
      <c r="C3" s="49"/>
      <c r="D3" s="49"/>
      <c r="E3" s="49"/>
      <c r="F3" s="49"/>
      <c r="G3" s="49"/>
      <c r="H3" s="49"/>
      <c r="I3" s="49"/>
      <c r="J3" s="50"/>
    </row>
    <row r="4" spans="2:10" s="6" customFormat="1" ht="17.399999999999999" customHeight="1" thickBot="1" x14ac:dyDescent="0.3">
      <c r="B4" s="54" t="s">
        <v>49</v>
      </c>
      <c r="C4" s="55"/>
      <c r="D4" s="55"/>
      <c r="E4" s="55"/>
      <c r="F4" s="55"/>
      <c r="G4" s="55"/>
      <c r="H4" s="55"/>
      <c r="I4" s="55"/>
      <c r="J4" s="56"/>
    </row>
    <row r="5" spans="2:10" s="6" customFormat="1" ht="13.65" customHeight="1" thickBot="1" x14ac:dyDescent="0.3">
      <c r="B5" s="51" t="s">
        <v>0</v>
      </c>
      <c r="C5" s="52"/>
      <c r="D5" s="52"/>
      <c r="E5" s="52"/>
      <c r="F5" s="52"/>
      <c r="G5" s="52"/>
      <c r="H5" s="52"/>
      <c r="I5" s="52"/>
      <c r="J5" s="53"/>
    </row>
    <row r="6" spans="2:10" s="6" customFormat="1" ht="39" customHeight="1" x14ac:dyDescent="0.25">
      <c r="B6" s="57" t="s">
        <v>4</v>
      </c>
      <c r="C6" s="57" t="s">
        <v>1</v>
      </c>
      <c r="D6" s="59" t="s">
        <v>37</v>
      </c>
      <c r="E6" s="59" t="s">
        <v>38</v>
      </c>
      <c r="F6" s="65" t="s">
        <v>39</v>
      </c>
      <c r="G6" s="59" t="s">
        <v>40</v>
      </c>
      <c r="H6" s="59" t="s">
        <v>41</v>
      </c>
      <c r="I6" s="61" t="s">
        <v>42</v>
      </c>
      <c r="J6" s="63" t="s">
        <v>43</v>
      </c>
    </row>
    <row r="7" spans="2:10" s="6" customFormat="1" ht="30" customHeight="1" thickBot="1" x14ac:dyDescent="0.3">
      <c r="B7" s="58"/>
      <c r="C7" s="58"/>
      <c r="D7" s="60"/>
      <c r="E7" s="60"/>
      <c r="F7" s="66"/>
      <c r="G7" s="60"/>
      <c r="H7" s="60"/>
      <c r="I7" s="62"/>
      <c r="J7" s="64"/>
    </row>
    <row r="8" spans="2:10" s="6" customFormat="1" ht="15.75" customHeight="1" thickBot="1" x14ac:dyDescent="0.3">
      <c r="B8" s="4"/>
      <c r="C8" s="5"/>
      <c r="D8" s="7">
        <v>1</v>
      </c>
      <c r="E8" s="7">
        <v>2</v>
      </c>
      <c r="F8" s="8">
        <v>3</v>
      </c>
      <c r="G8" s="7">
        <v>4</v>
      </c>
      <c r="H8" s="7">
        <v>5</v>
      </c>
      <c r="I8" s="7">
        <v>6</v>
      </c>
      <c r="J8" s="9">
        <v>7</v>
      </c>
    </row>
    <row r="9" spans="2:10" s="13" customFormat="1" ht="20.399999999999999" customHeight="1" x14ac:dyDescent="0.3">
      <c r="B9" s="10">
        <v>1</v>
      </c>
      <c r="C9" s="11" t="s">
        <v>5</v>
      </c>
      <c r="D9" s="12">
        <v>3</v>
      </c>
      <c r="E9" s="12">
        <v>21271</v>
      </c>
      <c r="F9" s="12">
        <v>2621</v>
      </c>
      <c r="G9" s="12">
        <v>18650</v>
      </c>
      <c r="H9" s="12">
        <v>9093</v>
      </c>
      <c r="I9" s="34">
        <f>H9/G9*100</f>
        <v>48.756032171581772</v>
      </c>
      <c r="J9" s="35">
        <f>H9/E9*100</f>
        <v>42.748342814160125</v>
      </c>
    </row>
    <row r="10" spans="2:10" s="13" customFormat="1" ht="20.399999999999999" customHeight="1" x14ac:dyDescent="0.3">
      <c r="B10" s="10">
        <v>2</v>
      </c>
      <c r="C10" s="11" t="s">
        <v>6</v>
      </c>
      <c r="D10" s="12">
        <v>2</v>
      </c>
      <c r="E10" s="12">
        <v>39701</v>
      </c>
      <c r="F10" s="12">
        <v>1539</v>
      </c>
      <c r="G10" s="12">
        <v>38162</v>
      </c>
      <c r="H10" s="12">
        <v>4611</v>
      </c>
      <c r="I10" s="34">
        <f t="shared" ref="I10:I45" si="0">H10/G10*100</f>
        <v>12.082700068130601</v>
      </c>
      <c r="J10" s="35">
        <f t="shared" ref="J10:J45" si="1">H10/E10*100</f>
        <v>11.614317019722426</v>
      </c>
    </row>
    <row r="11" spans="2:10" s="13" customFormat="1" ht="20.399999999999999" customHeight="1" x14ac:dyDescent="0.3">
      <c r="B11" s="10">
        <v>3</v>
      </c>
      <c r="C11" s="11" t="s">
        <v>7</v>
      </c>
      <c r="D11" s="12">
        <v>1</v>
      </c>
      <c r="E11" s="12">
        <v>4629</v>
      </c>
      <c r="F11" s="12">
        <v>37</v>
      </c>
      <c r="G11" s="12">
        <v>4592</v>
      </c>
      <c r="H11" s="12">
        <v>1920</v>
      </c>
      <c r="I11" s="34">
        <f t="shared" si="0"/>
        <v>41.811846689895468</v>
      </c>
      <c r="J11" s="35">
        <f t="shared" si="1"/>
        <v>41.477640959170451</v>
      </c>
    </row>
    <row r="12" spans="2:10" s="13" customFormat="1" ht="20.399999999999999" customHeight="1" x14ac:dyDescent="0.3">
      <c r="B12" s="10">
        <v>4</v>
      </c>
      <c r="C12" s="11" t="s">
        <v>8</v>
      </c>
      <c r="D12" s="12">
        <v>7</v>
      </c>
      <c r="E12" s="12">
        <v>42374</v>
      </c>
      <c r="F12" s="12"/>
      <c r="G12" s="12">
        <v>42374</v>
      </c>
      <c r="H12" s="12">
        <v>14447</v>
      </c>
      <c r="I12" s="34">
        <f t="shared" si="0"/>
        <v>34.094019917874171</v>
      </c>
      <c r="J12" s="35">
        <f t="shared" si="1"/>
        <v>34.094019917874171</v>
      </c>
    </row>
    <row r="13" spans="2:10" s="13" customFormat="1" ht="20.399999999999999" customHeight="1" x14ac:dyDescent="0.3">
      <c r="B13" s="10">
        <v>5</v>
      </c>
      <c r="C13" s="11" t="s">
        <v>9</v>
      </c>
      <c r="D13" s="12">
        <v>4</v>
      </c>
      <c r="E13" s="12">
        <v>33014</v>
      </c>
      <c r="F13" s="12">
        <v>243</v>
      </c>
      <c r="G13" s="12">
        <v>32771</v>
      </c>
      <c r="H13" s="12">
        <v>4611</v>
      </c>
      <c r="I13" s="34">
        <f t="shared" si="0"/>
        <v>14.07036709285649</v>
      </c>
      <c r="J13" s="35">
        <f t="shared" si="1"/>
        <v>13.966801962803659</v>
      </c>
    </row>
    <row r="14" spans="2:10" s="13" customFormat="1" ht="20.399999999999999" customHeight="1" x14ac:dyDescent="0.3">
      <c r="B14" s="10">
        <v>6</v>
      </c>
      <c r="C14" s="11" t="s">
        <v>10</v>
      </c>
      <c r="D14" s="12">
        <v>4</v>
      </c>
      <c r="E14" s="12">
        <v>19703</v>
      </c>
      <c r="F14" s="12">
        <v>63</v>
      </c>
      <c r="G14" s="12">
        <v>19640</v>
      </c>
      <c r="H14" s="12">
        <v>5715</v>
      </c>
      <c r="I14" s="34">
        <f t="shared" si="0"/>
        <v>29.098778004073324</v>
      </c>
      <c r="J14" s="35">
        <f t="shared" si="1"/>
        <v>29.005735167233414</v>
      </c>
    </row>
    <row r="15" spans="2:10" s="13" customFormat="1" ht="20.399999999999999" customHeight="1" x14ac:dyDescent="0.3">
      <c r="B15" s="10">
        <v>7</v>
      </c>
      <c r="C15" s="11" t="s">
        <v>11</v>
      </c>
      <c r="D15" s="12">
        <v>1</v>
      </c>
      <c r="E15" s="12">
        <v>6472</v>
      </c>
      <c r="F15" s="12">
        <v>748</v>
      </c>
      <c r="G15" s="12">
        <v>5724</v>
      </c>
      <c r="H15" s="12">
        <v>2180</v>
      </c>
      <c r="I15" s="34">
        <f t="shared" si="0"/>
        <v>38.085255066387141</v>
      </c>
      <c r="J15" s="35">
        <f t="shared" si="1"/>
        <v>33.683559950556244</v>
      </c>
    </row>
    <row r="16" spans="2:10" s="13" customFormat="1" ht="20.399999999999999" customHeight="1" x14ac:dyDescent="0.3">
      <c r="B16" s="10">
        <v>8</v>
      </c>
      <c r="C16" s="11" t="s">
        <v>12</v>
      </c>
      <c r="D16" s="12">
        <v>9</v>
      </c>
      <c r="E16" s="12">
        <v>27363</v>
      </c>
      <c r="F16" s="12"/>
      <c r="G16" s="12">
        <v>27363</v>
      </c>
      <c r="H16" s="12">
        <v>15662</v>
      </c>
      <c r="I16" s="34">
        <f t="shared" si="0"/>
        <v>57.237875963892847</v>
      </c>
      <c r="J16" s="35">
        <f t="shared" si="1"/>
        <v>57.237875963892847</v>
      </c>
    </row>
    <row r="17" spans="2:10" s="13" customFormat="1" ht="20.399999999999999" customHeight="1" x14ac:dyDescent="0.3">
      <c r="B17" s="10">
        <v>9</v>
      </c>
      <c r="C17" s="11" t="s">
        <v>13</v>
      </c>
      <c r="D17" s="12">
        <v>21</v>
      </c>
      <c r="E17" s="12">
        <v>191450</v>
      </c>
      <c r="F17" s="12"/>
      <c r="G17" s="12">
        <v>191450</v>
      </c>
      <c r="H17" s="12">
        <v>60019</v>
      </c>
      <c r="I17" s="34">
        <f t="shared" si="0"/>
        <v>31.349699660485769</v>
      </c>
      <c r="J17" s="35">
        <f t="shared" si="1"/>
        <v>31.349699660485769</v>
      </c>
    </row>
    <row r="18" spans="2:10" s="13" customFormat="1" ht="20.399999999999999" customHeight="1" x14ac:dyDescent="0.3">
      <c r="B18" s="10">
        <v>10</v>
      </c>
      <c r="C18" s="11" t="s">
        <v>14</v>
      </c>
      <c r="D18" s="12">
        <v>29</v>
      </c>
      <c r="E18" s="12">
        <v>300144</v>
      </c>
      <c r="F18" s="12">
        <v>455</v>
      </c>
      <c r="G18" s="12">
        <v>299689</v>
      </c>
      <c r="H18" s="12">
        <v>103168</v>
      </c>
      <c r="I18" s="34">
        <f t="shared" si="0"/>
        <v>34.425020604693536</v>
      </c>
      <c r="J18" s="35">
        <f t="shared" si="1"/>
        <v>34.372834372834369</v>
      </c>
    </row>
    <row r="19" spans="2:10" s="13" customFormat="1" ht="20.399999999999999" customHeight="1" x14ac:dyDescent="0.3">
      <c r="B19" s="10">
        <v>11</v>
      </c>
      <c r="C19" s="11" t="s">
        <v>15</v>
      </c>
      <c r="D19" s="12">
        <v>2</v>
      </c>
      <c r="E19" s="12">
        <v>16915</v>
      </c>
      <c r="F19" s="12"/>
      <c r="G19" s="12">
        <v>16915</v>
      </c>
      <c r="H19" s="12">
        <v>5269</v>
      </c>
      <c r="I19" s="34">
        <f t="shared" si="0"/>
        <v>31.149866981968664</v>
      </c>
      <c r="J19" s="35">
        <f t="shared" si="1"/>
        <v>31.149866981968664</v>
      </c>
    </row>
    <row r="20" spans="2:10" s="13" customFormat="1" ht="20.399999999999999" customHeight="1" thickBot="1" x14ac:dyDescent="0.35">
      <c r="B20" s="14">
        <v>12</v>
      </c>
      <c r="C20" s="15" t="s">
        <v>16</v>
      </c>
      <c r="D20" s="16">
        <v>4</v>
      </c>
      <c r="E20" s="16">
        <v>22720</v>
      </c>
      <c r="F20" s="16"/>
      <c r="G20" s="16">
        <v>22720</v>
      </c>
      <c r="H20" s="16">
        <v>9170</v>
      </c>
      <c r="I20" s="36">
        <f t="shared" si="0"/>
        <v>40.360915492957744</v>
      </c>
      <c r="J20" s="37">
        <f t="shared" si="1"/>
        <v>40.360915492957744</v>
      </c>
    </row>
    <row r="21" spans="2:10" s="6" customFormat="1" ht="20.399999999999999" customHeight="1" thickBot="1" x14ac:dyDescent="0.3">
      <c r="B21" s="2"/>
      <c r="C21" s="1" t="s">
        <v>17</v>
      </c>
      <c r="D21" s="3">
        <f>SUM(D9:D20)</f>
        <v>87</v>
      </c>
      <c r="E21" s="3">
        <f>SUM(E9:E20)</f>
        <v>725756</v>
      </c>
      <c r="F21" s="3">
        <f>SUM(F9:F20)</f>
        <v>5706</v>
      </c>
      <c r="G21" s="3">
        <f t="shared" ref="G21:G45" si="2">E21-F21</f>
        <v>720050</v>
      </c>
      <c r="H21" s="3">
        <f>SUM(H9:H20)</f>
        <v>235865</v>
      </c>
      <c r="I21" s="38">
        <f t="shared" si="0"/>
        <v>32.756753003263661</v>
      </c>
      <c r="J21" s="39">
        <f t="shared" si="1"/>
        <v>32.49921461207348</v>
      </c>
    </row>
    <row r="22" spans="2:10" s="13" customFormat="1" ht="20.399999999999999" customHeight="1" x14ac:dyDescent="0.3">
      <c r="B22" s="22">
        <v>13</v>
      </c>
      <c r="C22" s="23" t="s">
        <v>18</v>
      </c>
      <c r="D22" s="24">
        <v>5</v>
      </c>
      <c r="E22" s="24">
        <v>741</v>
      </c>
      <c r="F22" s="24"/>
      <c r="G22" s="24">
        <v>741</v>
      </c>
      <c r="H22" s="24">
        <v>5370</v>
      </c>
      <c r="I22" s="40">
        <f t="shared" si="0"/>
        <v>724.69635627530363</v>
      </c>
      <c r="J22" s="41">
        <f t="shared" si="1"/>
        <v>724.69635627530363</v>
      </c>
    </row>
    <row r="23" spans="2:10" s="13" customFormat="1" ht="20.399999999999999" customHeight="1" x14ac:dyDescent="0.3">
      <c r="B23" s="22">
        <v>14</v>
      </c>
      <c r="C23" s="11" t="s">
        <v>19</v>
      </c>
      <c r="D23" s="12">
        <v>1</v>
      </c>
      <c r="E23" s="12">
        <v>4631</v>
      </c>
      <c r="F23" s="12">
        <v>52</v>
      </c>
      <c r="G23" s="12">
        <v>4579</v>
      </c>
      <c r="H23" s="12">
        <v>4</v>
      </c>
      <c r="I23" s="34">
        <f t="shared" si="0"/>
        <v>8.7355317754968326E-2</v>
      </c>
      <c r="J23" s="35">
        <f t="shared" si="1"/>
        <v>8.6374433167782344E-2</v>
      </c>
    </row>
    <row r="24" spans="2:10" s="13" customFormat="1" ht="20.399999999999999" customHeight="1" x14ac:dyDescent="0.3">
      <c r="B24" s="22">
        <v>15</v>
      </c>
      <c r="C24" s="11" t="s">
        <v>20</v>
      </c>
      <c r="D24" s="12">
        <v>1</v>
      </c>
      <c r="E24" s="12">
        <v>2645</v>
      </c>
      <c r="F24" s="12"/>
      <c r="G24" s="12">
        <v>2645</v>
      </c>
      <c r="H24" s="12">
        <v>553</v>
      </c>
      <c r="I24" s="34">
        <f t="shared" si="0"/>
        <v>20.907372400756145</v>
      </c>
      <c r="J24" s="35">
        <f t="shared" si="1"/>
        <v>20.907372400756145</v>
      </c>
    </row>
    <row r="25" spans="2:10" s="13" customFormat="1" ht="20.399999999999999" customHeight="1" x14ac:dyDescent="0.3">
      <c r="B25" s="22">
        <v>16</v>
      </c>
      <c r="C25" s="11" t="s">
        <v>21</v>
      </c>
      <c r="D25" s="12">
        <v>9</v>
      </c>
      <c r="E25" s="12">
        <v>69307</v>
      </c>
      <c r="F25" s="12">
        <v>6585</v>
      </c>
      <c r="G25" s="12">
        <v>62722</v>
      </c>
      <c r="H25" s="12">
        <v>47659</v>
      </c>
      <c r="I25" s="34">
        <f t="shared" si="0"/>
        <v>75.984503045183502</v>
      </c>
      <c r="J25" s="35">
        <f t="shared" si="1"/>
        <v>68.765059806368768</v>
      </c>
    </row>
    <row r="26" spans="2:10" s="13" customFormat="1" ht="20.399999999999999" customHeight="1" x14ac:dyDescent="0.3">
      <c r="B26" s="22">
        <v>17</v>
      </c>
      <c r="C26" s="11" t="s">
        <v>22</v>
      </c>
      <c r="D26" s="12">
        <v>1</v>
      </c>
      <c r="E26" s="12">
        <v>8118</v>
      </c>
      <c r="F26" s="12">
        <v>111</v>
      </c>
      <c r="G26" s="12">
        <v>8007</v>
      </c>
      <c r="H26" s="12">
        <v>1459</v>
      </c>
      <c r="I26" s="34">
        <f t="shared" si="0"/>
        <v>18.221556138378919</v>
      </c>
      <c r="J26" s="35">
        <f t="shared" si="1"/>
        <v>17.97240699679724</v>
      </c>
    </row>
    <row r="27" spans="2:10" s="13" customFormat="1" ht="20.399999999999999" customHeight="1" x14ac:dyDescent="0.3">
      <c r="B27" s="22">
        <v>18</v>
      </c>
      <c r="C27" s="11" t="s">
        <v>23</v>
      </c>
      <c r="D27" s="12">
        <v>6</v>
      </c>
      <c r="E27" s="12">
        <v>29270</v>
      </c>
      <c r="F27" s="12"/>
      <c r="G27" s="12">
        <v>29270</v>
      </c>
      <c r="H27" s="12">
        <v>15074</v>
      </c>
      <c r="I27" s="34">
        <f t="shared" si="0"/>
        <v>51.499829176631366</v>
      </c>
      <c r="J27" s="35">
        <f t="shared" si="1"/>
        <v>51.499829176631366</v>
      </c>
    </row>
    <row r="28" spans="2:10" s="13" customFormat="1" ht="20.399999999999999" customHeight="1" x14ac:dyDescent="0.3">
      <c r="B28" s="22">
        <v>19</v>
      </c>
      <c r="C28" s="11" t="s">
        <v>24</v>
      </c>
      <c r="D28" s="12">
        <v>2</v>
      </c>
      <c r="E28" s="12">
        <v>1854</v>
      </c>
      <c r="F28" s="12"/>
      <c r="G28" s="12">
        <v>1854</v>
      </c>
      <c r="H28" s="12">
        <v>4138</v>
      </c>
      <c r="I28" s="34">
        <f t="shared" si="0"/>
        <v>223.19309600862999</v>
      </c>
      <c r="J28" s="35">
        <f t="shared" si="1"/>
        <v>223.19309600862999</v>
      </c>
    </row>
    <row r="29" spans="2:10" s="13" customFormat="1" ht="20.399999999999999" customHeight="1" x14ac:dyDescent="0.3">
      <c r="B29" s="22">
        <v>20</v>
      </c>
      <c r="C29" s="25" t="s">
        <v>25</v>
      </c>
      <c r="D29" s="12">
        <v>1</v>
      </c>
      <c r="E29" s="12">
        <v>9316</v>
      </c>
      <c r="F29" s="12"/>
      <c r="G29" s="12">
        <v>9316</v>
      </c>
      <c r="H29" s="12">
        <v>5619</v>
      </c>
      <c r="I29" s="34">
        <f t="shared" si="0"/>
        <v>60.315586088449976</v>
      </c>
      <c r="J29" s="35">
        <f t="shared" si="1"/>
        <v>60.315586088449976</v>
      </c>
    </row>
    <row r="30" spans="2:10" s="13" customFormat="1" ht="20.399999999999999" customHeight="1" x14ac:dyDescent="0.3">
      <c r="B30" s="22">
        <v>21</v>
      </c>
      <c r="C30" s="11" t="s">
        <v>26</v>
      </c>
      <c r="D30" s="12">
        <v>2</v>
      </c>
      <c r="E30" s="12">
        <v>3800</v>
      </c>
      <c r="F30" s="12"/>
      <c r="G30" s="12">
        <v>3800</v>
      </c>
      <c r="H30" s="12">
        <v>200</v>
      </c>
      <c r="I30" s="34">
        <f t="shared" si="0"/>
        <v>5.2631578947368416</v>
      </c>
      <c r="J30" s="35">
        <f t="shared" si="1"/>
        <v>5.2631578947368416</v>
      </c>
    </row>
    <row r="31" spans="2:10" s="13" customFormat="1" ht="20.399999999999999" customHeight="1" thickBot="1" x14ac:dyDescent="0.35">
      <c r="B31" s="22">
        <v>22</v>
      </c>
      <c r="C31" s="15" t="s">
        <v>27</v>
      </c>
      <c r="D31" s="16">
        <v>1</v>
      </c>
      <c r="E31" s="16">
        <v>5757</v>
      </c>
      <c r="F31" s="16">
        <v>352</v>
      </c>
      <c r="G31" s="16">
        <v>5405</v>
      </c>
      <c r="H31" s="16">
        <v>240</v>
      </c>
      <c r="I31" s="36">
        <f t="shared" si="0"/>
        <v>4.4403330249768729</v>
      </c>
      <c r="J31" s="37">
        <f t="shared" si="1"/>
        <v>4.1688379364252217</v>
      </c>
    </row>
    <row r="32" spans="2:10" s="6" customFormat="1" ht="20.399999999999999" customHeight="1" thickBot="1" x14ac:dyDescent="0.3">
      <c r="B32" s="2"/>
      <c r="C32" s="1" t="s">
        <v>28</v>
      </c>
      <c r="D32" s="3">
        <f>SUM(D22:D31)</f>
        <v>29</v>
      </c>
      <c r="E32" s="3">
        <f>SUM(E22:E31)</f>
        <v>135439</v>
      </c>
      <c r="F32" s="3">
        <f>SUM(F22:F31)</f>
        <v>7100</v>
      </c>
      <c r="G32" s="3">
        <f t="shared" si="2"/>
        <v>128339</v>
      </c>
      <c r="H32" s="3">
        <f>SUM(H22:H31)</f>
        <v>80316</v>
      </c>
      <c r="I32" s="38">
        <f t="shared" si="0"/>
        <v>62.581132781149925</v>
      </c>
      <c r="J32" s="39">
        <f t="shared" si="1"/>
        <v>59.300496902664669</v>
      </c>
    </row>
    <row r="33" spans="2:10" s="6" customFormat="1" ht="20.399999999999999" customHeight="1" x14ac:dyDescent="0.3">
      <c r="B33" s="44">
        <v>23</v>
      </c>
      <c r="C33" s="45" t="s">
        <v>48</v>
      </c>
      <c r="D33" s="12">
        <v>1</v>
      </c>
      <c r="E33" s="12">
        <v>2600</v>
      </c>
      <c r="F33" s="12"/>
      <c r="G33" s="12">
        <v>2600</v>
      </c>
      <c r="H33" s="12">
        <v>1150</v>
      </c>
      <c r="I33" s="42">
        <v>0</v>
      </c>
      <c r="J33" s="43">
        <v>0</v>
      </c>
    </row>
    <row r="34" spans="2:10" s="13" customFormat="1" ht="20.399999999999999" customHeight="1" thickBot="1" x14ac:dyDescent="0.35">
      <c r="B34" s="26">
        <v>24</v>
      </c>
      <c r="C34" s="27" t="s">
        <v>45</v>
      </c>
      <c r="D34" s="28">
        <v>1</v>
      </c>
      <c r="E34" s="28">
        <v>1436</v>
      </c>
      <c r="F34" s="28"/>
      <c r="G34" s="28">
        <v>1436</v>
      </c>
      <c r="H34" s="28">
        <v>2646</v>
      </c>
      <c r="I34" s="42">
        <f t="shared" si="0"/>
        <v>184.2618384401114</v>
      </c>
      <c r="J34" s="43">
        <f t="shared" si="1"/>
        <v>184.2618384401114</v>
      </c>
    </row>
    <row r="35" spans="2:10" s="13" customFormat="1" ht="20.399999999999999" customHeight="1" thickBot="1" x14ac:dyDescent="0.35">
      <c r="B35" s="29"/>
      <c r="C35" s="1" t="s">
        <v>29</v>
      </c>
      <c r="D35" s="3">
        <f>SUM(D33:D34)</f>
        <v>2</v>
      </c>
      <c r="E35" s="3">
        <f t="shared" ref="E35:H35" si="3">SUM(E33:E34)</f>
        <v>4036</v>
      </c>
      <c r="F35" s="3">
        <f t="shared" si="3"/>
        <v>0</v>
      </c>
      <c r="G35" s="3">
        <f t="shared" si="3"/>
        <v>4036</v>
      </c>
      <c r="H35" s="3">
        <f t="shared" si="3"/>
        <v>3796</v>
      </c>
      <c r="I35" s="38">
        <f t="shared" si="0"/>
        <v>94.053518334985128</v>
      </c>
      <c r="J35" s="39">
        <f t="shared" si="1"/>
        <v>94.053518334985128</v>
      </c>
    </row>
    <row r="36" spans="2:10" s="13" customFormat="1" ht="20.399999999999999" customHeight="1" thickBot="1" x14ac:dyDescent="0.35">
      <c r="B36" s="30"/>
      <c r="C36" s="1" t="s">
        <v>30</v>
      </c>
      <c r="D36" s="3">
        <f>SUM(D32,D35)</f>
        <v>31</v>
      </c>
      <c r="E36" s="3">
        <f>SUM(E32,E35)</f>
        <v>139475</v>
      </c>
      <c r="F36" s="3">
        <f>SUM(F32,F35)</f>
        <v>7100</v>
      </c>
      <c r="G36" s="3">
        <f t="shared" si="2"/>
        <v>132375</v>
      </c>
      <c r="H36" s="3">
        <f>SUM(H32,H35)</f>
        <v>84112</v>
      </c>
      <c r="I36" s="38">
        <f t="shared" si="0"/>
        <v>63.540698772426815</v>
      </c>
      <c r="J36" s="39">
        <f t="shared" si="1"/>
        <v>60.306148055207032</v>
      </c>
    </row>
    <row r="37" spans="2:10" s="13" customFormat="1" ht="20.399999999999999" customHeight="1" thickBot="1" x14ac:dyDescent="0.35">
      <c r="B37" s="26">
        <v>25</v>
      </c>
      <c r="C37" s="27" t="s">
        <v>31</v>
      </c>
      <c r="D37" s="28">
        <v>17</v>
      </c>
      <c r="E37" s="28">
        <v>61850</v>
      </c>
      <c r="F37" s="28"/>
      <c r="G37" s="28">
        <v>61850</v>
      </c>
      <c r="H37" s="28">
        <v>31501</v>
      </c>
      <c r="I37" s="42">
        <f t="shared" si="0"/>
        <v>50.931285367825382</v>
      </c>
      <c r="J37" s="43">
        <f t="shared" si="1"/>
        <v>50.931285367825382</v>
      </c>
    </row>
    <row r="38" spans="2:10" s="13" customFormat="1" ht="20.399999999999999" customHeight="1" thickBot="1" x14ac:dyDescent="0.35">
      <c r="B38" s="29"/>
      <c r="C38" s="1" t="s">
        <v>32</v>
      </c>
      <c r="D38" s="3">
        <f>SUM(D37:D37)</f>
        <v>17</v>
      </c>
      <c r="E38" s="3">
        <f t="shared" ref="E38:F38" si="4">SUM(E37:E37)</f>
        <v>61850</v>
      </c>
      <c r="F38" s="3">
        <f t="shared" si="4"/>
        <v>0</v>
      </c>
      <c r="G38" s="3">
        <f t="shared" si="2"/>
        <v>61850</v>
      </c>
      <c r="H38" s="3">
        <f>SUM(H37:H37)</f>
        <v>31501</v>
      </c>
      <c r="I38" s="38">
        <f t="shared" si="0"/>
        <v>50.931285367825382</v>
      </c>
      <c r="J38" s="39">
        <f t="shared" si="1"/>
        <v>50.931285367825382</v>
      </c>
    </row>
    <row r="39" spans="2:10" s="13" customFormat="1" ht="20.399999999999999" customHeight="1" thickBot="1" x14ac:dyDescent="0.35">
      <c r="B39" s="29"/>
      <c r="C39" s="1" t="s">
        <v>33</v>
      </c>
      <c r="D39" s="3">
        <f>SUM(D21,D36,D38)</f>
        <v>135</v>
      </c>
      <c r="E39" s="3">
        <f>SUM(E21,E36,E38)</f>
        <v>927081</v>
      </c>
      <c r="F39" s="3">
        <f>SUM(F21,F36,F38)</f>
        <v>12806</v>
      </c>
      <c r="G39" s="3">
        <f t="shared" si="2"/>
        <v>914275</v>
      </c>
      <c r="H39" s="3">
        <f>SUM(H21,H36,H38)</f>
        <v>351478</v>
      </c>
      <c r="I39" s="38">
        <f t="shared" si="0"/>
        <v>38.443356758087013</v>
      </c>
      <c r="J39" s="39">
        <f t="shared" si="1"/>
        <v>37.912329127659831</v>
      </c>
    </row>
    <row r="40" spans="2:10" s="13" customFormat="1" ht="20.399999999999999" customHeight="1" thickBot="1" x14ac:dyDescent="0.35">
      <c r="B40" s="26">
        <v>26</v>
      </c>
      <c r="C40" s="27" t="s">
        <v>34</v>
      </c>
      <c r="D40" s="28">
        <v>15</v>
      </c>
      <c r="E40" s="28">
        <v>53871</v>
      </c>
      <c r="F40" s="28"/>
      <c r="G40" s="28">
        <v>53871</v>
      </c>
      <c r="H40" s="28">
        <v>14635</v>
      </c>
      <c r="I40" s="42">
        <f t="shared" si="0"/>
        <v>27.166750199550776</v>
      </c>
      <c r="J40" s="43">
        <f t="shared" si="1"/>
        <v>27.166750199550776</v>
      </c>
    </row>
    <row r="41" spans="2:10" s="13" customFormat="1" ht="20.399999999999999" customHeight="1" thickBot="1" x14ac:dyDescent="0.35">
      <c r="B41" s="29"/>
      <c r="C41" s="1" t="s">
        <v>35</v>
      </c>
      <c r="D41" s="3">
        <f>SUM(D40:D40)</f>
        <v>15</v>
      </c>
      <c r="E41" s="3">
        <f t="shared" ref="E41:H41" si="5">SUM(E40:E40)</f>
        <v>53871</v>
      </c>
      <c r="F41" s="3">
        <f t="shared" si="5"/>
        <v>0</v>
      </c>
      <c r="G41" s="3">
        <f t="shared" si="5"/>
        <v>53871</v>
      </c>
      <c r="H41" s="3">
        <f t="shared" si="5"/>
        <v>14635</v>
      </c>
      <c r="I41" s="38">
        <f t="shared" si="0"/>
        <v>27.166750199550776</v>
      </c>
      <c r="J41" s="39">
        <f t="shared" si="1"/>
        <v>27.166750199550776</v>
      </c>
    </row>
    <row r="42" spans="2:10" s="13" customFormat="1" ht="20.399999999999999" customHeight="1" thickBot="1" x14ac:dyDescent="0.35">
      <c r="B42" s="22">
        <v>27</v>
      </c>
      <c r="C42" s="31" t="s">
        <v>44</v>
      </c>
      <c r="D42" s="24">
        <v>1</v>
      </c>
      <c r="E42" s="24"/>
      <c r="F42" s="24"/>
      <c r="G42" s="24">
        <v>0</v>
      </c>
      <c r="H42" s="24">
        <v>1259</v>
      </c>
      <c r="I42" s="40">
        <v>0</v>
      </c>
      <c r="J42" s="41">
        <v>0</v>
      </c>
    </row>
    <row r="43" spans="2:10" s="13" customFormat="1" ht="20.399999999999999" customHeight="1" thickBot="1" x14ac:dyDescent="0.35">
      <c r="B43" s="29"/>
      <c r="C43" s="1" t="s">
        <v>36</v>
      </c>
      <c r="D43" s="3">
        <f>D42</f>
        <v>1</v>
      </c>
      <c r="E43" s="3">
        <f t="shared" ref="E43:H43" si="6">E42</f>
        <v>0</v>
      </c>
      <c r="F43" s="3">
        <f t="shared" si="6"/>
        <v>0</v>
      </c>
      <c r="G43" s="3">
        <f t="shared" si="6"/>
        <v>0</v>
      </c>
      <c r="H43" s="3">
        <f t="shared" si="6"/>
        <v>1259</v>
      </c>
      <c r="I43" s="38">
        <v>0</v>
      </c>
      <c r="J43" s="39">
        <v>0</v>
      </c>
    </row>
    <row r="44" spans="2:10" s="13" customFormat="1" ht="39.6" customHeight="1" thickBot="1" x14ac:dyDescent="0.35">
      <c r="B44" s="32"/>
      <c r="C44" s="33" t="s">
        <v>2</v>
      </c>
      <c r="D44" s="16"/>
      <c r="E44" s="16"/>
      <c r="F44" s="16"/>
      <c r="G44" s="16">
        <v>0</v>
      </c>
      <c r="H44" s="16">
        <v>41600</v>
      </c>
      <c r="I44" s="36"/>
      <c r="J44" s="37"/>
    </row>
    <row r="45" spans="2:10" s="13" customFormat="1" ht="20.399999999999999" customHeight="1" thickBot="1" x14ac:dyDescent="0.35">
      <c r="B45" s="17"/>
      <c r="C45" s="18" t="s">
        <v>3</v>
      </c>
      <c r="D45" s="19">
        <f>SUM(D39,D41,D43,D44)</f>
        <v>151</v>
      </c>
      <c r="E45" s="19">
        <f>SUM(E39,E41,E43,E44)</f>
        <v>980952</v>
      </c>
      <c r="F45" s="19">
        <f>SUM(F39,F41,F43,F44)</f>
        <v>12806</v>
      </c>
      <c r="G45" s="19">
        <f t="shared" si="2"/>
        <v>968146</v>
      </c>
      <c r="H45" s="19">
        <f>SUM(H39,H41,H43,H44)</f>
        <v>408972</v>
      </c>
      <c r="I45" s="20">
        <f t="shared" si="0"/>
        <v>42.242802221978913</v>
      </c>
      <c r="J45" s="21">
        <f t="shared" si="1"/>
        <v>41.691336579159838</v>
      </c>
    </row>
    <row r="46" spans="2:10" x14ac:dyDescent="0.3">
      <c r="I46" s="67" t="s">
        <v>47</v>
      </c>
      <c r="J46" s="67"/>
    </row>
    <row r="47" spans="2:10" x14ac:dyDescent="0.3">
      <c r="I47" s="46"/>
      <c r="J47" s="46"/>
    </row>
  </sheetData>
  <mergeCells count="15">
    <mergeCell ref="I47:J47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  <mergeCell ref="I46:J46"/>
  </mergeCells>
  <pageMargins left="0.7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2021-08-26T04:04:03Z</dcterms:modified>
</cp:coreProperties>
</file>