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9080" yWindow="-120" windowWidth="19440" windowHeight="15000"/>
  </bookViews>
  <sheets>
    <sheet name="DEC 2020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2" l="1"/>
  <c r="E34" i="2"/>
  <c r="F34" i="2"/>
  <c r="G34" i="2"/>
  <c r="C34" i="2"/>
  <c r="I33" i="2"/>
  <c r="H33" i="2"/>
  <c r="I27" i="2" l="1"/>
  <c r="H27" i="2"/>
  <c r="G42" i="2" l="1"/>
  <c r="D42" i="2"/>
  <c r="E42" i="2"/>
  <c r="G40" i="2"/>
  <c r="D40" i="2"/>
  <c r="E40" i="2"/>
  <c r="G37" i="2"/>
  <c r="D37" i="2"/>
  <c r="E37" i="2"/>
  <c r="D30" i="2"/>
  <c r="E30" i="2"/>
  <c r="G30" i="2"/>
  <c r="F43" i="2"/>
  <c r="H39" i="2"/>
  <c r="H36" i="2"/>
  <c r="H32" i="2"/>
  <c r="I32" i="2" s="1"/>
  <c r="H31" i="2"/>
  <c r="H29" i="2"/>
  <c r="H28" i="2"/>
  <c r="H26" i="2"/>
  <c r="H25" i="2"/>
  <c r="H24" i="2"/>
  <c r="H23" i="2"/>
  <c r="H22" i="2"/>
  <c r="H20" i="2"/>
  <c r="H19" i="2"/>
  <c r="H18" i="2"/>
  <c r="H17" i="2"/>
  <c r="H15" i="2"/>
  <c r="H14" i="2"/>
  <c r="H13" i="2"/>
  <c r="H12" i="2"/>
  <c r="H11" i="2"/>
  <c r="H10" i="2"/>
  <c r="I39" i="2"/>
  <c r="I36" i="2"/>
  <c r="I31" i="2"/>
  <c r="I29" i="2"/>
  <c r="I28" i="2"/>
  <c r="I26" i="2"/>
  <c r="I25" i="2"/>
  <c r="I24" i="2"/>
  <c r="I23" i="2"/>
  <c r="I22" i="2"/>
  <c r="I20" i="2"/>
  <c r="I19" i="2"/>
  <c r="I18" i="2"/>
  <c r="I17" i="2"/>
  <c r="I16" i="2"/>
  <c r="H16" i="2"/>
  <c r="I15" i="2"/>
  <c r="I14" i="2"/>
  <c r="I13" i="2"/>
  <c r="I12" i="2"/>
  <c r="I11" i="2"/>
  <c r="I10" i="2"/>
  <c r="D21" i="2"/>
  <c r="E21" i="2"/>
  <c r="G21" i="2"/>
  <c r="C42" i="2"/>
  <c r="C40" i="2"/>
  <c r="C37" i="2"/>
  <c r="C30" i="2"/>
  <c r="C21" i="2"/>
  <c r="I9" i="2"/>
  <c r="I34" i="2" l="1"/>
  <c r="F42" i="2"/>
  <c r="G38" i="2"/>
  <c r="I37" i="2"/>
  <c r="F40" i="2"/>
  <c r="H40" i="2" s="1"/>
  <c r="I40" i="2"/>
  <c r="D38" i="2"/>
  <c r="D44" i="2" s="1"/>
  <c r="C35" i="2"/>
  <c r="E35" i="2"/>
  <c r="H9" i="2"/>
  <c r="F21" i="2"/>
  <c r="H21" i="2" s="1"/>
  <c r="C38" i="2"/>
  <c r="C44" i="2" s="1"/>
  <c r="F37" i="2"/>
  <c r="H37" i="2" s="1"/>
  <c r="E38" i="2"/>
  <c r="E44" i="2" s="1"/>
  <c r="I30" i="2"/>
  <c r="F30" i="2"/>
  <c r="H30" i="2" s="1"/>
  <c r="H34" i="2"/>
  <c r="G35" i="2"/>
  <c r="D35" i="2"/>
  <c r="I21" i="2"/>
  <c r="I38" i="2" l="1"/>
  <c r="G44" i="2"/>
  <c r="I44" i="2" s="1"/>
  <c r="F38" i="2"/>
  <c r="F44" i="2" s="1"/>
  <c r="F35" i="2"/>
  <c r="H35" i="2" s="1"/>
  <c r="I35" i="2"/>
  <c r="H44" i="2" l="1"/>
  <c r="H38" i="2"/>
</calcChain>
</file>

<file path=xl/sharedStrings.xml><?xml version="1.0" encoding="utf-8"?>
<sst xmlns="http://schemas.openxmlformats.org/spreadsheetml/2006/main" count="50" uniqueCount="50">
  <si>
    <t>Amt.in lacs</t>
  </si>
  <si>
    <t>BANK</t>
  </si>
  <si>
    <t>Advances made in the Distt by banks located outside the Distt</t>
  </si>
  <si>
    <t>G.TOTAL</t>
  </si>
  <si>
    <t>SLBC PUNJAB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</si>
  <si>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</si>
  <si>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</si>
  <si>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</si>
  <si>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</si>
  <si>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</si>
  <si>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</si>
  <si>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</si>
  <si>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</si>
  <si>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</si>
  <si>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</si>
  <si>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</si>
  <si>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</si>
  <si>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</si>
  <si>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</si>
  <si>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</si>
  <si>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Federal Bank</t>
  </si>
  <si>
    <t>HDFC Bank</t>
  </si>
  <si>
    <t>IDBI Bank</t>
  </si>
  <si>
    <t>ICICI Bank</t>
  </si>
  <si>
    <t>Kotak Mahindra Bank</t>
  </si>
  <si>
    <t>RBL Bank Ltd.</t>
  </si>
  <si>
    <t>Yes Bank</t>
  </si>
  <si>
    <t>Total Pvt. Sector Banks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</si>
  <si>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</si>
  <si>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</si>
  <si>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</si>
  <si>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</si>
  <si>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</si>
  <si>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</si>
  <si>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</si>
  <si>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</si>
  <si>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</si>
  <si>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</si>
  <si>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</si>
  <si>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</si>
  <si>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</si>
  <si>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</si>
  <si>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</si>
  <si>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</si>
  <si>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</si>
  <si>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</si>
  <si>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:RUPNAGAR</t>
  </si>
  <si>
    <t>AU Small Bank</t>
  </si>
  <si>
    <t>CD RATIO OF BANKS AS ON 30.06.2021 (Net of NRE Deposit)</t>
  </si>
  <si>
    <t xml:space="preserve">Annexure - 14.5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</si>
</sst>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color theme="1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1" fontId="7" fillId="0" borderId="1" xfId="0" applyNumberFormat="1" applyFont="1" applyBorder="1" applyAlignment="1">
      <alignment horizontal="left" vertical="top"/>
    </xf>
    <xf numFmtId="0" fontId="7" fillId="2" borderId="1" xfId="0" applyFont="1" applyFill="1" applyBorder="1" applyAlignment="1"/>
    <xf numFmtId="2" fontId="7" fillId="2" borderId="1" xfId="0" applyNumberFormat="1" applyFont="1" applyFill="1" applyBorder="1" applyAlignment="1"/>
    <xf numFmtId="2" fontId="7" fillId="2" borderId="23" xfId="0" applyNumberFormat="1" applyFont="1" applyFill="1" applyBorder="1" applyAlignment="1"/>
    <xf numFmtId="1" fontId="6" fillId="0" borderId="1" xfId="0" applyNumberFormat="1" applyFont="1" applyBorder="1" applyAlignment="1">
      <alignment horizontal="left" vertical="top"/>
    </xf>
    <xf numFmtId="0" fontId="8" fillId="0" borderId="16" xfId="0" applyFont="1" applyBorder="1" applyAlignment="1">
      <alignment horizontal="center"/>
    </xf>
    <xf numFmtId="0" fontId="6" fillId="2" borderId="1" xfId="0" applyFont="1" applyFill="1" applyBorder="1" applyAlignment="1"/>
    <xf numFmtId="0" fontId="5" fillId="0" borderId="10" xfId="0" applyFont="1" applyBorder="1" applyAlignment="1"/>
    <xf numFmtId="0" fontId="5" fillId="2" borderId="10" xfId="0" applyFont="1" applyFill="1" applyBorder="1" applyAlignment="1"/>
    <xf numFmtId="2" fontId="5" fillId="0" borderId="10" xfId="0" applyNumberFormat="1" applyFont="1" applyBorder="1" applyAlignment="1"/>
    <xf numFmtId="2" fontId="5" fillId="0" borderId="11" xfId="0" applyNumberFormat="1" applyFont="1" applyBorder="1" applyAlignment="1"/>
    <xf numFmtId="0" fontId="8" fillId="0" borderId="12" xfId="0" applyFont="1" applyBorder="1" applyAlignment="1">
      <alignment horizontal="center"/>
    </xf>
    <xf numFmtId="1" fontId="6" fillId="0" borderId="2" xfId="0" applyNumberFormat="1" applyFont="1" applyBorder="1" applyAlignment="1">
      <alignment horizontal="left" vertical="top"/>
    </xf>
    <xf numFmtId="0" fontId="6" fillId="2" borderId="2" xfId="0" applyFont="1" applyFill="1" applyBorder="1" applyAlignment="1"/>
    <xf numFmtId="0" fontId="5" fillId="0" borderId="12" xfId="0" applyFont="1" applyBorder="1" applyAlignment="1">
      <alignment horizontal="center"/>
    </xf>
    <xf numFmtId="1" fontId="7" fillId="0" borderId="19" xfId="0" applyNumberFormat="1" applyFont="1" applyBorder="1" applyAlignment="1">
      <alignment horizontal="left" vertical="top"/>
    </xf>
    <xf numFmtId="0" fontId="7" fillId="2" borderId="19" xfId="0" applyFont="1" applyFill="1" applyBorder="1" applyAlignment="1"/>
    <xf numFmtId="0" fontId="7" fillId="2" borderId="13" xfId="0" applyFont="1" applyFill="1" applyBorder="1" applyAlignment="1"/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7" fillId="2" borderId="14" xfId="0" applyFont="1" applyFill="1" applyBorder="1" applyAlignment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left" vertical="top"/>
    </xf>
    <xf numFmtId="0" fontId="8" fillId="0" borderId="10" xfId="0" applyFont="1" applyBorder="1" applyAlignment="1"/>
    <xf numFmtId="2" fontId="8" fillId="0" borderId="10" xfId="0" applyNumberFormat="1" applyFont="1" applyBorder="1" applyAlignment="1"/>
    <xf numFmtId="2" fontId="8" fillId="0" borderId="11" xfId="0" applyNumberFormat="1" applyFont="1" applyBorder="1" applyAlignment="1"/>
    <xf numFmtId="0" fontId="7" fillId="0" borderId="2" xfId="0" applyFont="1" applyBorder="1" applyAlignment="1">
      <alignment horizontal="left" vertical="top"/>
    </xf>
    <xf numFmtId="0" fontId="7" fillId="2" borderId="2" xfId="0" applyFont="1" applyFill="1" applyBorder="1" applyAlignment="1"/>
    <xf numFmtId="0" fontId="5" fillId="0" borderId="21" xfId="0" applyFont="1" applyBorder="1" applyAlignment="1">
      <alignment horizontal="left" vertical="top" wrapText="1"/>
    </xf>
    <xf numFmtId="164" fontId="5" fillId="0" borderId="10" xfId="0" applyNumberFormat="1" applyFont="1" applyBorder="1" applyAlignment="1"/>
    <xf numFmtId="164" fontId="5" fillId="0" borderId="11" xfId="0" applyNumberFormat="1" applyFont="1" applyBorder="1" applyAlignment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 vertical="top"/>
    </xf>
    <xf numFmtId="0" fontId="7" fillId="2" borderId="28" xfId="0" applyFont="1" applyFill="1" applyBorder="1" applyAlignment="1"/>
    <xf numFmtId="2" fontId="7" fillId="2" borderId="28" xfId="0" applyNumberFormat="1" applyFont="1" applyFill="1" applyBorder="1" applyAlignment="1"/>
    <xf numFmtId="2" fontId="7" fillId="2" borderId="29" xfId="0" applyNumberFormat="1" applyFont="1" applyFill="1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2" fontId="7" fillId="2" borderId="13" xfId="0" applyNumberFormat="1" applyFont="1" applyFill="1" applyBorder="1" applyAlignment="1"/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0" xfId="0" applyFont="1" applyFill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tabSelected="1" view="pageBreakPreview" zoomScale="60" zoomScaleNormal="100" workbookViewId="0">
      <selection activeCell="A4" sqref="A4:I4"/>
    </sheetView>
  </sheetViews>
  <sheetFormatPr defaultRowHeight="14.4" x14ac:dyDescent="0.3"/>
  <cols>
    <col min="1" max="1" width="7.6640625" customWidth="1"/>
    <col min="2" max="2" width="44" customWidth="1"/>
    <col min="3" max="9" width="16.44140625" customWidth="1"/>
  </cols>
  <sheetData>
    <row r="2" spans="1:9" ht="15" thickBot="1" x14ac:dyDescent="0.35">
      <c r="H2" s="49" t="s">
        <v>49</v>
      </c>
      <c r="I2" s="49"/>
    </row>
    <row r="3" spans="1:9" ht="22.8" thickBot="1" x14ac:dyDescent="0.4">
      <c r="A3" s="50" t="s">
        <v>46</v>
      </c>
      <c r="B3" s="51"/>
      <c r="C3" s="51"/>
      <c r="D3" s="51"/>
      <c r="E3" s="51"/>
      <c r="F3" s="51"/>
      <c r="G3" s="51"/>
      <c r="H3" s="51"/>
      <c r="I3" s="52"/>
    </row>
    <row r="4" spans="1:9" ht="21.6" customHeight="1" thickBot="1" x14ac:dyDescent="0.35">
      <c r="A4" s="81" t="s">
        <v>48</v>
      </c>
      <c r="B4" s="82"/>
      <c r="C4" s="82"/>
      <c r="D4" s="82"/>
      <c r="E4" s="82"/>
      <c r="F4" s="82"/>
      <c r="G4" s="82"/>
      <c r="H4" s="82"/>
      <c r="I4" s="83"/>
    </row>
    <row r="5" spans="1:9" ht="13.65" customHeight="1" thickBot="1" x14ac:dyDescent="0.35">
      <c r="A5" s="53" t="s">
        <v>0</v>
      </c>
      <c r="B5" s="54"/>
      <c r="C5" s="54"/>
      <c r="D5" s="54"/>
      <c r="E5" s="54"/>
      <c r="F5" s="54"/>
      <c r="G5" s="54"/>
      <c r="H5" s="54"/>
      <c r="I5" s="55"/>
    </row>
    <row r="6" spans="1:9" s="1" customFormat="1" ht="39" customHeight="1" x14ac:dyDescent="0.3">
      <c r="A6" s="56" t="s">
        <v>5</v>
      </c>
      <c r="B6" s="56" t="s">
        <v>1</v>
      </c>
      <c r="C6" s="58" t="s">
        <v>37</v>
      </c>
      <c r="D6" s="58" t="s">
        <v>38</v>
      </c>
      <c r="E6" s="64" t="s">
        <v>39</v>
      </c>
      <c r="F6" s="58" t="s">
        <v>40</v>
      </c>
      <c r="G6" s="58" t="s">
        <v>41</v>
      </c>
      <c r="H6" s="60" t="s">
        <v>42</v>
      </c>
      <c r="I6" s="62" t="s">
        <v>43</v>
      </c>
    </row>
    <row r="7" spans="1:9" s="1" customFormat="1" ht="30" customHeight="1" thickBot="1" x14ac:dyDescent="0.35">
      <c r="A7" s="57"/>
      <c r="B7" s="57"/>
      <c r="C7" s="59"/>
      <c r="D7" s="59"/>
      <c r="E7" s="65"/>
      <c r="F7" s="59"/>
      <c r="G7" s="59"/>
      <c r="H7" s="61"/>
      <c r="I7" s="63"/>
    </row>
    <row r="8" spans="1:9" s="1" customFormat="1" ht="15.75" customHeight="1" thickBot="1" x14ac:dyDescent="0.35">
      <c r="A8" s="2"/>
      <c r="B8" s="3"/>
      <c r="C8" s="4">
        <v>1</v>
      </c>
      <c r="D8" s="4">
        <v>2</v>
      </c>
      <c r="E8" s="5">
        <v>3</v>
      </c>
      <c r="F8" s="4">
        <v>4</v>
      </c>
      <c r="G8" s="4">
        <v>5</v>
      </c>
      <c r="H8" s="4">
        <v>6</v>
      </c>
      <c r="I8" s="6">
        <v>7</v>
      </c>
    </row>
    <row r="9" spans="1:9" s="1" customFormat="1" ht="34.799999999999997" customHeight="1" x14ac:dyDescent="0.3">
      <c r="A9" s="7">
        <v>1</v>
      </c>
      <c r="B9" s="8" t="s">
        <v>6</v>
      </c>
      <c r="C9" s="9">
        <v>3</v>
      </c>
      <c r="D9" s="9">
        <v>8113</v>
      </c>
      <c r="E9" s="9">
        <v>1554</v>
      </c>
      <c r="F9" s="9">
        <v>6559</v>
      </c>
      <c r="G9" s="9">
        <v>5042</v>
      </c>
      <c r="H9" s="10">
        <f>G9*100/F9</f>
        <v>76.871474310108255</v>
      </c>
      <c r="I9" s="11">
        <f>G9*100/D9</f>
        <v>62.147171206705288</v>
      </c>
    </row>
    <row r="10" spans="1:9" s="1" customFormat="1" ht="34.799999999999997" customHeight="1" x14ac:dyDescent="0.3">
      <c r="A10" s="7">
        <v>2</v>
      </c>
      <c r="B10" s="8" t="s">
        <v>7</v>
      </c>
      <c r="C10" s="9">
        <v>2</v>
      </c>
      <c r="D10" s="9">
        <v>8264</v>
      </c>
      <c r="E10" s="9">
        <v>2057</v>
      </c>
      <c r="F10" s="9">
        <v>6207</v>
      </c>
      <c r="G10" s="9">
        <v>6482</v>
      </c>
      <c r="H10" s="10">
        <f t="shared" ref="H10:H21" si="0">G10*100/F10</f>
        <v>104.43048171419365</v>
      </c>
      <c r="I10" s="11">
        <f t="shared" ref="I10:I21" si="1">G10*100/D10</f>
        <v>78.436592449177155</v>
      </c>
    </row>
    <row r="11" spans="1:9" s="1" customFormat="1" ht="34.799999999999997" customHeight="1" x14ac:dyDescent="0.3">
      <c r="A11" s="7">
        <v>3</v>
      </c>
      <c r="B11" s="8" t="s">
        <v>8</v>
      </c>
      <c r="C11" s="9">
        <v>1</v>
      </c>
      <c r="D11" s="9">
        <v>3499</v>
      </c>
      <c r="E11" s="9">
        <v>657</v>
      </c>
      <c r="F11" s="9">
        <v>2842</v>
      </c>
      <c r="G11" s="9">
        <v>1145</v>
      </c>
      <c r="H11" s="10">
        <f t="shared" si="0"/>
        <v>40.288529204785362</v>
      </c>
      <c r="I11" s="11">
        <f t="shared" si="1"/>
        <v>32.723635324378392</v>
      </c>
    </row>
    <row r="12" spans="1:9" s="1" customFormat="1" ht="34.799999999999997" customHeight="1" x14ac:dyDescent="0.3">
      <c r="A12" s="7">
        <v>4</v>
      </c>
      <c r="B12" s="8" t="s">
        <v>9</v>
      </c>
      <c r="C12" s="9">
        <v>5</v>
      </c>
      <c r="D12" s="9">
        <v>34620</v>
      </c>
      <c r="E12" s="9">
        <v>4290</v>
      </c>
      <c r="F12" s="9">
        <v>30330</v>
      </c>
      <c r="G12" s="9">
        <v>11723</v>
      </c>
      <c r="H12" s="10">
        <f t="shared" si="0"/>
        <v>38.651500164853282</v>
      </c>
      <c r="I12" s="11">
        <f t="shared" si="1"/>
        <v>33.861929520508376</v>
      </c>
    </row>
    <row r="13" spans="1:9" s="1" customFormat="1" ht="34.799999999999997" customHeight="1" x14ac:dyDescent="0.3">
      <c r="A13" s="7">
        <v>5</v>
      </c>
      <c r="B13" s="12" t="s">
        <v>10</v>
      </c>
      <c r="C13" s="9">
        <v>2</v>
      </c>
      <c r="D13" s="9">
        <v>8948</v>
      </c>
      <c r="E13" s="9">
        <v>227</v>
      </c>
      <c r="F13" s="9">
        <v>8721</v>
      </c>
      <c r="G13" s="9">
        <v>1799</v>
      </c>
      <c r="H13" s="10">
        <f t="shared" si="0"/>
        <v>20.628368306386882</v>
      </c>
      <c r="I13" s="11">
        <f t="shared" si="1"/>
        <v>20.105051408135896</v>
      </c>
    </row>
    <row r="14" spans="1:9" s="1" customFormat="1" ht="34.799999999999997" customHeight="1" x14ac:dyDescent="0.3">
      <c r="A14" s="7">
        <v>6</v>
      </c>
      <c r="B14" s="8" t="s">
        <v>11</v>
      </c>
      <c r="C14" s="9">
        <v>10</v>
      </c>
      <c r="D14" s="9">
        <v>35178</v>
      </c>
      <c r="E14" s="9">
        <v>1050</v>
      </c>
      <c r="F14" s="9">
        <v>34128</v>
      </c>
      <c r="G14" s="9">
        <v>12754</v>
      </c>
      <c r="H14" s="10">
        <f t="shared" si="0"/>
        <v>37.371073605250821</v>
      </c>
      <c r="I14" s="11">
        <f t="shared" si="1"/>
        <v>36.25561430439479</v>
      </c>
    </row>
    <row r="15" spans="1:9" s="1" customFormat="1" ht="34.799999999999997" customHeight="1" x14ac:dyDescent="0.3">
      <c r="A15" s="13">
        <v>7</v>
      </c>
      <c r="B15" s="12" t="s">
        <v>12</v>
      </c>
      <c r="C15" s="14">
        <v>3</v>
      </c>
      <c r="D15" s="14">
        <v>14616</v>
      </c>
      <c r="E15" s="14">
        <v>8001</v>
      </c>
      <c r="F15" s="14">
        <v>6615</v>
      </c>
      <c r="G15" s="14">
        <v>2284</v>
      </c>
      <c r="H15" s="10">
        <f t="shared" si="0"/>
        <v>34.527588813303097</v>
      </c>
      <c r="I15" s="11">
        <f t="shared" si="1"/>
        <v>15.626710454296662</v>
      </c>
    </row>
    <row r="16" spans="1:9" s="1" customFormat="1" ht="34.799999999999997" customHeight="1" x14ac:dyDescent="0.3">
      <c r="A16" s="13">
        <v>8</v>
      </c>
      <c r="B16" s="12" t="s">
        <v>13</v>
      </c>
      <c r="C16" s="14">
        <v>18</v>
      </c>
      <c r="D16" s="14">
        <v>88752</v>
      </c>
      <c r="E16" s="14">
        <v>7817</v>
      </c>
      <c r="F16" s="14">
        <v>80935</v>
      </c>
      <c r="G16" s="14">
        <v>18294</v>
      </c>
      <c r="H16" s="10">
        <f t="shared" si="0"/>
        <v>22.603323654784703</v>
      </c>
      <c r="I16" s="11">
        <f t="shared" si="1"/>
        <v>20.612493239588968</v>
      </c>
    </row>
    <row r="17" spans="1:9" s="1" customFormat="1" ht="34.799999999999997" customHeight="1" x14ac:dyDescent="0.3">
      <c r="A17" s="7">
        <v>9</v>
      </c>
      <c r="B17" s="8" t="s">
        <v>14</v>
      </c>
      <c r="C17" s="9">
        <v>16</v>
      </c>
      <c r="D17" s="9">
        <v>39167</v>
      </c>
      <c r="E17" s="9">
        <v>2904</v>
      </c>
      <c r="F17" s="9">
        <v>36263</v>
      </c>
      <c r="G17" s="9">
        <v>32762</v>
      </c>
      <c r="H17" s="10">
        <f t="shared" si="0"/>
        <v>90.345531257755837</v>
      </c>
      <c r="I17" s="11">
        <f t="shared" si="1"/>
        <v>83.646947685551609</v>
      </c>
    </row>
    <row r="18" spans="1:9" s="1" customFormat="1" ht="34.799999999999997" customHeight="1" x14ac:dyDescent="0.3">
      <c r="A18" s="7">
        <v>10</v>
      </c>
      <c r="B18" s="8" t="s">
        <v>15</v>
      </c>
      <c r="C18" s="9">
        <v>20</v>
      </c>
      <c r="D18" s="9">
        <v>359500</v>
      </c>
      <c r="E18" s="9">
        <v>4250</v>
      </c>
      <c r="F18" s="9">
        <v>355250</v>
      </c>
      <c r="G18" s="9">
        <v>74370</v>
      </c>
      <c r="H18" s="10">
        <f t="shared" si="0"/>
        <v>20.934553131597468</v>
      </c>
      <c r="I18" s="11">
        <f t="shared" si="1"/>
        <v>20.687065368567456</v>
      </c>
    </row>
    <row r="19" spans="1:9" s="1" customFormat="1" ht="34.799999999999997" customHeight="1" x14ac:dyDescent="0.3">
      <c r="A19" s="7">
        <v>11</v>
      </c>
      <c r="B19" s="8" t="s">
        <v>16</v>
      </c>
      <c r="C19" s="9">
        <v>12</v>
      </c>
      <c r="D19" s="9">
        <v>77586</v>
      </c>
      <c r="E19" s="9">
        <v>1940</v>
      </c>
      <c r="F19" s="9">
        <v>75646</v>
      </c>
      <c r="G19" s="9">
        <v>16118</v>
      </c>
      <c r="H19" s="10">
        <f t="shared" si="0"/>
        <v>21.307141157496762</v>
      </c>
      <c r="I19" s="11">
        <f t="shared" si="1"/>
        <v>20.774366509421803</v>
      </c>
    </row>
    <row r="20" spans="1:9" s="1" customFormat="1" ht="34.799999999999997" customHeight="1" thickBot="1" x14ac:dyDescent="0.35">
      <c r="A20" s="7">
        <v>12</v>
      </c>
      <c r="B20" s="8" t="s">
        <v>17</v>
      </c>
      <c r="C20" s="9">
        <v>6</v>
      </c>
      <c r="D20" s="9">
        <v>17700</v>
      </c>
      <c r="E20" s="9">
        <v>2142</v>
      </c>
      <c r="F20" s="9">
        <v>15558</v>
      </c>
      <c r="G20" s="9">
        <v>7862</v>
      </c>
      <c r="H20" s="10">
        <f t="shared" si="0"/>
        <v>50.53348759480653</v>
      </c>
      <c r="I20" s="11">
        <f t="shared" si="1"/>
        <v>44.418079096045197</v>
      </c>
    </row>
    <row r="21" spans="1:9" s="79" customFormat="1" ht="34.799999999999997" customHeight="1" thickBot="1" x14ac:dyDescent="0.35">
      <c r="A21" s="2"/>
      <c r="B21" s="75" t="s">
        <v>18</v>
      </c>
      <c r="C21" s="76">
        <f>SUM(C9:C20)</f>
        <v>98</v>
      </c>
      <c r="D21" s="76">
        <f>SUM(D9:D20)</f>
        <v>695943</v>
      </c>
      <c r="E21" s="80">
        <f>SUM(E9:E20)</f>
        <v>36889</v>
      </c>
      <c r="F21" s="76">
        <f>SUM(F9:F20)</f>
        <v>659054</v>
      </c>
      <c r="G21" s="76">
        <f>SUM(G9:G20)</f>
        <v>190635</v>
      </c>
      <c r="H21" s="77">
        <f t="shared" si="0"/>
        <v>28.925550865331218</v>
      </c>
      <c r="I21" s="78">
        <f t="shared" si="1"/>
        <v>27.392329544229916</v>
      </c>
    </row>
    <row r="22" spans="1:9" s="1" customFormat="1" ht="34.799999999999997" customHeight="1" x14ac:dyDescent="0.3">
      <c r="A22" s="19">
        <v>13</v>
      </c>
      <c r="B22" s="20" t="s">
        <v>19</v>
      </c>
      <c r="C22" s="21">
        <v>10</v>
      </c>
      <c r="D22" s="21">
        <v>33975</v>
      </c>
      <c r="E22" s="21">
        <v>814</v>
      </c>
      <c r="F22" s="21">
        <v>33161</v>
      </c>
      <c r="G22" s="21">
        <v>4161</v>
      </c>
      <c r="H22" s="10">
        <f t="shared" ref="H22:I44" si="2">G22*100/F22</f>
        <v>12.547872500829287</v>
      </c>
      <c r="I22" s="11">
        <f t="shared" ref="I22:I44" si="3">G22*100/D22</f>
        <v>12.247240618101545</v>
      </c>
    </row>
    <row r="23" spans="1:9" s="1" customFormat="1" ht="34.799999999999997" customHeight="1" x14ac:dyDescent="0.3">
      <c r="A23" s="22">
        <v>14</v>
      </c>
      <c r="B23" s="8" t="s">
        <v>20</v>
      </c>
      <c r="C23" s="9">
        <v>2</v>
      </c>
      <c r="D23" s="9">
        <v>3198</v>
      </c>
      <c r="E23" s="9">
        <v>286</v>
      </c>
      <c r="F23" s="9">
        <v>2912</v>
      </c>
      <c r="G23" s="9">
        <v>2324</v>
      </c>
      <c r="H23" s="10">
        <f t="shared" si="2"/>
        <v>79.807692307692307</v>
      </c>
      <c r="I23" s="11">
        <f t="shared" si="3"/>
        <v>72.67041901188243</v>
      </c>
    </row>
    <row r="24" spans="1:9" s="1" customFormat="1" ht="34.799999999999997" customHeight="1" x14ac:dyDescent="0.3">
      <c r="A24" s="19">
        <v>15</v>
      </c>
      <c r="B24" s="12" t="s">
        <v>21</v>
      </c>
      <c r="C24" s="14">
        <v>9</v>
      </c>
      <c r="D24" s="14">
        <v>145199</v>
      </c>
      <c r="E24" s="14">
        <v>4080</v>
      </c>
      <c r="F24" s="14">
        <v>141119</v>
      </c>
      <c r="G24" s="14">
        <v>98831</v>
      </c>
      <c r="H24" s="10">
        <f t="shared" si="2"/>
        <v>70.033801259929561</v>
      </c>
      <c r="I24" s="11">
        <f t="shared" si="3"/>
        <v>68.065895770632025</v>
      </c>
    </row>
    <row r="25" spans="1:9" s="1" customFormat="1" ht="34.799999999999997" customHeight="1" x14ac:dyDescent="0.3">
      <c r="A25" s="22">
        <v>16</v>
      </c>
      <c r="B25" s="12" t="s">
        <v>22</v>
      </c>
      <c r="C25" s="14">
        <v>3</v>
      </c>
      <c r="D25" s="14">
        <v>1901</v>
      </c>
      <c r="E25" s="14">
        <v>0</v>
      </c>
      <c r="F25" s="14">
        <v>1901</v>
      </c>
      <c r="G25" s="14">
        <v>11585</v>
      </c>
      <c r="H25" s="10">
        <f t="shared" si="2"/>
        <v>609.41609679116254</v>
      </c>
      <c r="I25" s="11">
        <f t="shared" si="3"/>
        <v>609.41609679116254</v>
      </c>
    </row>
    <row r="26" spans="1:9" s="1" customFormat="1" ht="34.799999999999997" customHeight="1" x14ac:dyDescent="0.3">
      <c r="A26" s="19">
        <v>17</v>
      </c>
      <c r="B26" s="8" t="s">
        <v>23</v>
      </c>
      <c r="C26" s="9">
        <v>3</v>
      </c>
      <c r="D26" s="9">
        <v>12124</v>
      </c>
      <c r="E26" s="9">
        <v>0</v>
      </c>
      <c r="F26" s="9">
        <v>12124</v>
      </c>
      <c r="G26" s="9">
        <v>16585</v>
      </c>
      <c r="H26" s="10">
        <f t="shared" si="2"/>
        <v>136.79478719894425</v>
      </c>
      <c r="I26" s="11">
        <f t="shared" si="3"/>
        <v>136.79478719894425</v>
      </c>
    </row>
    <row r="27" spans="1:9" s="1" customFormat="1" ht="34.799999999999997" customHeight="1" x14ac:dyDescent="0.3">
      <c r="A27" s="22">
        <v>18</v>
      </c>
      <c r="B27" s="8" t="s">
        <v>24</v>
      </c>
      <c r="C27" s="9">
        <v>1</v>
      </c>
      <c r="D27" s="9">
        <v>2595</v>
      </c>
      <c r="E27" s="9">
        <v>0</v>
      </c>
      <c r="F27" s="9">
        <v>2595</v>
      </c>
      <c r="G27" s="9">
        <v>4372</v>
      </c>
      <c r="H27" s="10">
        <f t="shared" si="2"/>
        <v>168.47784200385357</v>
      </c>
      <c r="I27" s="11">
        <f t="shared" si="3"/>
        <v>168.47784200385357</v>
      </c>
    </row>
    <row r="28" spans="1:9" s="1" customFormat="1" ht="34.799999999999997" customHeight="1" x14ac:dyDescent="0.3">
      <c r="A28" s="19">
        <v>19</v>
      </c>
      <c r="B28" s="8" t="s">
        <v>25</v>
      </c>
      <c r="C28" s="9">
        <v>1</v>
      </c>
      <c r="D28" s="9">
        <v>2217</v>
      </c>
      <c r="E28" s="9">
        <v>0</v>
      </c>
      <c r="F28" s="9">
        <v>2217</v>
      </c>
      <c r="G28" s="9">
        <v>2</v>
      </c>
      <c r="H28" s="10">
        <f t="shared" si="2"/>
        <v>9.0211998195760035E-2</v>
      </c>
      <c r="I28" s="11">
        <f t="shared" si="3"/>
        <v>9.0211998195760035E-2</v>
      </c>
    </row>
    <row r="29" spans="1:9" s="1" customFormat="1" ht="34.799999999999997" customHeight="1" thickBot="1" x14ac:dyDescent="0.35">
      <c r="A29" s="22">
        <v>20</v>
      </c>
      <c r="B29" s="23" t="s">
        <v>26</v>
      </c>
      <c r="C29" s="24">
        <v>4</v>
      </c>
      <c r="D29" s="24">
        <v>13360</v>
      </c>
      <c r="E29" s="24">
        <v>0</v>
      </c>
      <c r="F29" s="24">
        <v>13360</v>
      </c>
      <c r="G29" s="24">
        <v>1478</v>
      </c>
      <c r="H29" s="10">
        <f t="shared" si="2"/>
        <v>11.062874251497005</v>
      </c>
      <c r="I29" s="11">
        <f t="shared" si="3"/>
        <v>11.062874251497005</v>
      </c>
    </row>
    <row r="30" spans="1:9" s="79" customFormat="1" ht="34.799999999999997" customHeight="1" thickBot="1" x14ac:dyDescent="0.35">
      <c r="A30" s="2"/>
      <c r="B30" s="75" t="s">
        <v>27</v>
      </c>
      <c r="C30" s="76">
        <f>SUM(C22:C29)</f>
        <v>33</v>
      </c>
      <c r="D30" s="76">
        <f>SUM(D22:D29)</f>
        <v>214569</v>
      </c>
      <c r="E30" s="76">
        <f>SUM(E22:E29)</f>
        <v>5180</v>
      </c>
      <c r="F30" s="76">
        <f t="shared" ref="F30:F43" si="4">D30-E30</f>
        <v>209389</v>
      </c>
      <c r="G30" s="76">
        <f>SUM(G22:G29)</f>
        <v>139338</v>
      </c>
      <c r="H30" s="77">
        <f t="shared" si="2"/>
        <v>66.545042958321588</v>
      </c>
      <c r="I30" s="78">
        <f t="shared" si="3"/>
        <v>64.938551235266971</v>
      </c>
    </row>
    <row r="31" spans="1:9" s="1" customFormat="1" ht="34.799999999999997" customHeight="1" x14ac:dyDescent="0.3">
      <c r="A31" s="42">
        <v>21</v>
      </c>
      <c r="B31" s="44" t="s">
        <v>28</v>
      </c>
      <c r="C31" s="45">
        <v>1</v>
      </c>
      <c r="D31" s="45">
        <v>20158</v>
      </c>
      <c r="E31" s="45">
        <v>0</v>
      </c>
      <c r="F31" s="45">
        <v>20158</v>
      </c>
      <c r="G31" s="45">
        <v>2636</v>
      </c>
      <c r="H31" s="46">
        <f t="shared" si="2"/>
        <v>13.076694116479809</v>
      </c>
      <c r="I31" s="47">
        <f t="shared" si="3"/>
        <v>13.076694116479809</v>
      </c>
    </row>
    <row r="32" spans="1:9" s="1" customFormat="1" ht="34.799999999999997" customHeight="1" x14ac:dyDescent="0.3">
      <c r="A32" s="43">
        <v>22</v>
      </c>
      <c r="B32" s="66" t="s">
        <v>45</v>
      </c>
      <c r="C32" s="9">
        <v>1</v>
      </c>
      <c r="D32" s="9">
        <v>995</v>
      </c>
      <c r="E32" s="9">
        <v>0</v>
      </c>
      <c r="F32" s="9">
        <v>995</v>
      </c>
      <c r="G32" s="9">
        <v>1889</v>
      </c>
      <c r="H32" s="10">
        <f t="shared" si="2"/>
        <v>189.84924623115577</v>
      </c>
      <c r="I32" s="10">
        <f t="shared" si="2"/>
        <v>10.050251256281406</v>
      </c>
    </row>
    <row r="33" spans="1:9" s="1" customFormat="1" ht="34.799999999999997" customHeight="1" thickBot="1" x14ac:dyDescent="0.35">
      <c r="A33" s="41">
        <v>23</v>
      </c>
      <c r="B33" s="67" t="s">
        <v>47</v>
      </c>
      <c r="C33" s="25">
        <v>1</v>
      </c>
      <c r="D33" s="25">
        <v>0</v>
      </c>
      <c r="E33" s="25">
        <v>0</v>
      </c>
      <c r="F33" s="25">
        <v>1</v>
      </c>
      <c r="G33" s="25">
        <v>331</v>
      </c>
      <c r="H33" s="68">
        <f t="shared" si="2"/>
        <v>33100</v>
      </c>
      <c r="I33" s="68">
        <f t="shared" si="2"/>
        <v>10000</v>
      </c>
    </row>
    <row r="34" spans="1:9" s="1" customFormat="1" ht="34.799999999999997" customHeight="1" thickBot="1" x14ac:dyDescent="0.35">
      <c r="A34" s="26"/>
      <c r="B34" s="27" t="s">
        <v>29</v>
      </c>
      <c r="C34" s="15">
        <f>SUM(C31:C33)</f>
        <v>3</v>
      </c>
      <c r="D34" s="15">
        <f t="shared" ref="D34:G34" si="5">SUM(D31:D33)</f>
        <v>21153</v>
      </c>
      <c r="E34" s="15">
        <f t="shared" si="5"/>
        <v>0</v>
      </c>
      <c r="F34" s="15">
        <f t="shared" si="5"/>
        <v>21154</v>
      </c>
      <c r="G34" s="15">
        <f t="shared" si="5"/>
        <v>4856</v>
      </c>
      <c r="H34" s="17">
        <f t="shared" si="2"/>
        <v>22.955469414767894</v>
      </c>
      <c r="I34" s="18">
        <f t="shared" si="3"/>
        <v>22.956554625821397</v>
      </c>
    </row>
    <row r="35" spans="1:9" s="1" customFormat="1" ht="34.799999999999997" customHeight="1" thickBot="1" x14ac:dyDescent="0.35">
      <c r="A35" s="26"/>
      <c r="B35" s="27" t="s">
        <v>30</v>
      </c>
      <c r="C35" s="15">
        <f>C30+C34</f>
        <v>36</v>
      </c>
      <c r="D35" s="15">
        <f>D30+D34</f>
        <v>235722</v>
      </c>
      <c r="E35" s="15">
        <f>E30+E34</f>
        <v>5180</v>
      </c>
      <c r="F35" s="15">
        <f t="shared" si="4"/>
        <v>230542</v>
      </c>
      <c r="G35" s="15">
        <f>G30+G34</f>
        <v>144194</v>
      </c>
      <c r="H35" s="17">
        <f t="shared" si="2"/>
        <v>62.545653286602878</v>
      </c>
      <c r="I35" s="18">
        <f t="shared" si="3"/>
        <v>61.171210154334346</v>
      </c>
    </row>
    <row r="36" spans="1:9" s="1" customFormat="1" ht="34.799999999999997" customHeight="1" thickBot="1" x14ac:dyDescent="0.35">
      <c r="A36" s="28">
        <v>24</v>
      </c>
      <c r="B36" s="29" t="s">
        <v>31</v>
      </c>
      <c r="C36" s="30">
        <v>20</v>
      </c>
      <c r="D36" s="30">
        <v>53286</v>
      </c>
      <c r="E36" s="30">
        <v>0</v>
      </c>
      <c r="F36" s="30">
        <v>53286</v>
      </c>
      <c r="G36" s="30">
        <v>36168</v>
      </c>
      <c r="H36" s="10">
        <f t="shared" si="2"/>
        <v>67.87523927485644</v>
      </c>
      <c r="I36" s="11">
        <f t="shared" si="3"/>
        <v>67.87523927485644</v>
      </c>
    </row>
    <row r="37" spans="1:9" s="1" customFormat="1" ht="34.799999999999997" customHeight="1" thickBot="1" x14ac:dyDescent="0.35">
      <c r="A37" s="26"/>
      <c r="B37" s="27" t="s">
        <v>32</v>
      </c>
      <c r="C37" s="15">
        <f>SUM(C36)</f>
        <v>20</v>
      </c>
      <c r="D37" s="15">
        <f>SUM(D36)</f>
        <v>53286</v>
      </c>
      <c r="E37" s="15">
        <f>SUM(E36)</f>
        <v>0</v>
      </c>
      <c r="F37" s="15">
        <f t="shared" si="4"/>
        <v>53286</v>
      </c>
      <c r="G37" s="15">
        <f>SUM(G36)</f>
        <v>36168</v>
      </c>
      <c r="H37" s="17">
        <f t="shared" si="2"/>
        <v>67.87523927485644</v>
      </c>
      <c r="I37" s="18">
        <f t="shared" si="3"/>
        <v>67.87523927485644</v>
      </c>
    </row>
    <row r="38" spans="1:9" s="1" customFormat="1" ht="34.799999999999997" customHeight="1" thickBot="1" x14ac:dyDescent="0.35">
      <c r="A38" s="31"/>
      <c r="B38" s="32" t="s">
        <v>33</v>
      </c>
      <c r="C38" s="33">
        <f>C21+C30+C34+C37</f>
        <v>154</v>
      </c>
      <c r="D38" s="33">
        <f>D21+D30+D34+D37</f>
        <v>984951</v>
      </c>
      <c r="E38" s="33">
        <f>E21+E30+E34+E37</f>
        <v>42069</v>
      </c>
      <c r="F38" s="33">
        <f>F21+F30+F34+F37</f>
        <v>942883</v>
      </c>
      <c r="G38" s="33">
        <f>G21+G30+G34+G37</f>
        <v>370997</v>
      </c>
      <c r="H38" s="34">
        <f t="shared" si="2"/>
        <v>39.347087602597568</v>
      </c>
      <c r="I38" s="35">
        <f t="shared" si="3"/>
        <v>37.666543817915816</v>
      </c>
    </row>
    <row r="39" spans="1:9" s="1" customFormat="1" ht="34.799999999999997" customHeight="1" thickBot="1" x14ac:dyDescent="0.35">
      <c r="A39" s="28">
        <v>25</v>
      </c>
      <c r="B39" s="29" t="s">
        <v>34</v>
      </c>
      <c r="C39" s="30">
        <v>24</v>
      </c>
      <c r="D39" s="30">
        <v>59412</v>
      </c>
      <c r="E39" s="30">
        <v>0</v>
      </c>
      <c r="F39" s="30">
        <v>59412</v>
      </c>
      <c r="G39" s="30">
        <v>31379</v>
      </c>
      <c r="H39" s="10">
        <f t="shared" si="2"/>
        <v>52.815929441863595</v>
      </c>
      <c r="I39" s="11">
        <f t="shared" si="3"/>
        <v>52.815929441863595</v>
      </c>
    </row>
    <row r="40" spans="1:9" s="1" customFormat="1" ht="34.799999999999997" customHeight="1" thickBot="1" x14ac:dyDescent="0.35">
      <c r="A40" s="26"/>
      <c r="B40" s="27" t="s">
        <v>35</v>
      </c>
      <c r="C40" s="15">
        <f>SUM(C39)</f>
        <v>24</v>
      </c>
      <c r="D40" s="15">
        <f>SUM(D39)</f>
        <v>59412</v>
      </c>
      <c r="E40" s="15">
        <f>SUM(E39)</f>
        <v>0</v>
      </c>
      <c r="F40" s="15">
        <f t="shared" si="4"/>
        <v>59412</v>
      </c>
      <c r="G40" s="15">
        <f>SUM(G39)</f>
        <v>31379</v>
      </c>
      <c r="H40" s="17">
        <f t="shared" si="2"/>
        <v>52.815929441863595</v>
      </c>
      <c r="I40" s="18">
        <f t="shared" si="3"/>
        <v>52.815929441863595</v>
      </c>
    </row>
    <row r="41" spans="1:9" s="1" customFormat="1" ht="34.799999999999997" customHeight="1" thickBot="1" x14ac:dyDescent="0.35">
      <c r="A41" s="22">
        <v>26</v>
      </c>
      <c r="B41" s="36" t="s">
        <v>44</v>
      </c>
      <c r="C41" s="37">
        <v>3</v>
      </c>
      <c r="D41" s="37">
        <v>0</v>
      </c>
      <c r="E41" s="37">
        <v>0</v>
      </c>
      <c r="F41" s="37">
        <v>0</v>
      </c>
      <c r="G41" s="37">
        <v>9226</v>
      </c>
      <c r="H41" s="10">
        <v>0</v>
      </c>
      <c r="I41" s="11">
        <v>0</v>
      </c>
    </row>
    <row r="42" spans="1:9" s="1" customFormat="1" ht="34.799999999999997" customHeight="1" thickBot="1" x14ac:dyDescent="0.35">
      <c r="A42" s="26"/>
      <c r="B42" s="27" t="s">
        <v>36</v>
      </c>
      <c r="C42" s="15">
        <f>SUM(C41:C41)</f>
        <v>3</v>
      </c>
      <c r="D42" s="15">
        <f>SUM(D41:D41)</f>
        <v>0</v>
      </c>
      <c r="E42" s="15">
        <f>SUM(E41:E41)</f>
        <v>0</v>
      </c>
      <c r="F42" s="15">
        <f t="shared" si="4"/>
        <v>0</v>
      </c>
      <c r="G42" s="15">
        <f>SUM(G41:G41)</f>
        <v>9226</v>
      </c>
      <c r="H42" s="17">
        <v>0</v>
      </c>
      <c r="I42" s="18">
        <v>0</v>
      </c>
    </row>
    <row r="43" spans="1:9" s="1" customFormat="1" ht="34.799999999999997" customHeight="1" thickBot="1" x14ac:dyDescent="0.35">
      <c r="A43" s="26"/>
      <c r="B43" s="38" t="s">
        <v>2</v>
      </c>
      <c r="C43" s="15"/>
      <c r="D43" s="15"/>
      <c r="E43" s="16"/>
      <c r="F43" s="15">
        <f t="shared" si="4"/>
        <v>0</v>
      </c>
      <c r="G43" s="15"/>
      <c r="H43" s="39">
        <v>0</v>
      </c>
      <c r="I43" s="40">
        <v>0</v>
      </c>
    </row>
    <row r="44" spans="1:9" s="74" customFormat="1" ht="34.799999999999997" customHeight="1" thickBot="1" x14ac:dyDescent="0.35">
      <c r="A44" s="69"/>
      <c r="B44" s="70" t="s">
        <v>3</v>
      </c>
      <c r="C44" s="71">
        <f>C38+C40+C42</f>
        <v>181</v>
      </c>
      <c r="D44" s="71">
        <f>D38+D40+D42</f>
        <v>1044363</v>
      </c>
      <c r="E44" s="71">
        <f>E38+E40+E42</f>
        <v>42069</v>
      </c>
      <c r="F44" s="71">
        <f>F38+F40+F42</f>
        <v>1002295</v>
      </c>
      <c r="G44" s="71">
        <f>G38+G40+G42</f>
        <v>411602</v>
      </c>
      <c r="H44" s="72">
        <f t="shared" si="2"/>
        <v>41.065953636404451</v>
      </c>
      <c r="I44" s="73">
        <f t="shared" si="3"/>
        <v>39.411775407592955</v>
      </c>
    </row>
    <row r="45" spans="1:9" x14ac:dyDescent="0.3">
      <c r="H45" s="48" t="s">
        <v>4</v>
      </c>
      <c r="I45" s="48"/>
    </row>
  </sheetData>
  <mergeCells count="14">
    <mergeCell ref="H45:I45"/>
    <mergeCell ref="H2:I2"/>
    <mergeCell ref="A3:I3"/>
    <mergeCell ref="A5:I5"/>
    <mergeCell ref="A4:I4"/>
    <mergeCell ref="A6:A7"/>
    <mergeCell ref="C6:C7"/>
    <mergeCell ref="H6:H7"/>
    <mergeCell ref="I6:I7"/>
    <mergeCell ref="B6:B7"/>
    <mergeCell ref="D6:D7"/>
    <mergeCell ref="E6:E7"/>
    <mergeCell ref="F6:F7"/>
    <mergeCell ref="G6:G7"/>
  </mergeCells>
  <pageMargins left="0.93" right="0.25" top="0.75" bottom="0.64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2021-09-01T06:23:05Z</dcterms:modified>
</cp:coreProperties>
</file>