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264" windowHeight="7680"/>
  </bookViews>
  <sheets>
    <sheet name="Sheet1" sheetId="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7" i="2" l="1"/>
  <c r="H27" i="2"/>
  <c r="G41" i="2" l="1"/>
  <c r="D41" i="2"/>
  <c r="E41" i="2"/>
  <c r="G39" i="2"/>
  <c r="D39" i="2"/>
  <c r="E39" i="2"/>
  <c r="G36" i="2"/>
  <c r="D36" i="2"/>
  <c r="E36" i="2"/>
  <c r="G33" i="2"/>
  <c r="D33" i="2"/>
  <c r="E33" i="2"/>
  <c r="D30" i="2"/>
  <c r="E30" i="2"/>
  <c r="G30" i="2"/>
  <c r="F42" i="2"/>
  <c r="F40" i="2"/>
  <c r="H38" i="2"/>
  <c r="H35" i="2"/>
  <c r="H32" i="2"/>
  <c r="H31" i="2"/>
  <c r="H29" i="2"/>
  <c r="H28" i="2"/>
  <c r="H26" i="2"/>
  <c r="H25" i="2"/>
  <c r="H24" i="2"/>
  <c r="H23" i="2"/>
  <c r="H22" i="2"/>
  <c r="H20" i="2"/>
  <c r="H19" i="2"/>
  <c r="H18" i="2"/>
  <c r="H17" i="2"/>
  <c r="H15" i="2"/>
  <c r="H14" i="2"/>
  <c r="H13" i="2"/>
  <c r="H12" i="2"/>
  <c r="H11" i="2"/>
  <c r="H10" i="2"/>
  <c r="I38" i="2"/>
  <c r="I35" i="2"/>
  <c r="I32" i="2"/>
  <c r="I31" i="2"/>
  <c r="I29" i="2"/>
  <c r="I28" i="2"/>
  <c r="I26" i="2"/>
  <c r="I25" i="2"/>
  <c r="I24" i="2"/>
  <c r="I23" i="2"/>
  <c r="I22" i="2"/>
  <c r="I20" i="2"/>
  <c r="I19" i="2"/>
  <c r="I18" i="2"/>
  <c r="I17" i="2"/>
  <c r="I16" i="2"/>
  <c r="H16" i="2"/>
  <c r="I15" i="2"/>
  <c r="I14" i="2"/>
  <c r="I13" i="2"/>
  <c r="I12" i="2"/>
  <c r="I11" i="2"/>
  <c r="I10" i="2"/>
  <c r="D21" i="2"/>
  <c r="E21" i="2"/>
  <c r="G21" i="2"/>
  <c r="C41" i="2"/>
  <c r="C39" i="2"/>
  <c r="C36" i="2"/>
  <c r="C33" i="2"/>
  <c r="C30" i="2"/>
  <c r="C21" i="2"/>
  <c r="I9" i="2"/>
  <c r="I33" i="2" l="1"/>
  <c r="F41" i="2"/>
  <c r="G37" i="2"/>
  <c r="I36" i="2"/>
  <c r="F39" i="2"/>
  <c r="H39" i="2" s="1"/>
  <c r="I39" i="2"/>
  <c r="D37" i="2"/>
  <c r="D43" i="2" s="1"/>
  <c r="C34" i="2"/>
  <c r="E34" i="2"/>
  <c r="H9" i="2"/>
  <c r="F21" i="2"/>
  <c r="H21" i="2" s="1"/>
  <c r="C37" i="2"/>
  <c r="C43" i="2" s="1"/>
  <c r="F36" i="2"/>
  <c r="H36" i="2" s="1"/>
  <c r="E37" i="2"/>
  <c r="E43" i="2" s="1"/>
  <c r="I30" i="2"/>
  <c r="F30" i="2"/>
  <c r="H30" i="2" s="1"/>
  <c r="F33" i="2"/>
  <c r="H33" i="2" s="1"/>
  <c r="G34" i="2"/>
  <c r="D34" i="2"/>
  <c r="I21" i="2"/>
  <c r="I37" i="2" l="1"/>
  <c r="G43" i="2"/>
  <c r="I43" i="2" s="1"/>
  <c r="F37" i="2"/>
  <c r="F43" i="2" s="1"/>
  <c r="F34" i="2"/>
  <c r="H34" i="2" s="1"/>
  <c r="I34" i="2"/>
  <c r="H43" i="2" l="1"/>
  <c r="H37" i="2"/>
</calcChain>
</file>

<file path=xl/sharedStrings.xml><?xml version="1.0" encoding="utf-8"?>
<sst xmlns="http://schemas.openxmlformats.org/spreadsheetml/2006/main" count="49" uniqueCount="49">
  <si>
    <t>Amt.in lacs</t>
  </si>
  <si>
    <t>BANK</t>
  </si>
  <si>
    <t>Advances made in the Distt by banks located outside the Distt</t>
  </si>
  <si>
    <t>G.TOTAL</t>
  </si>
  <si>
    <t>SLBC PUNJAB</t>
  </si>
  <si>
    <t>S. No .</t>
  </si>
  <si>
    <t>Bank of Baroda</t>
  </si>
  <si>
    <t>Bank of India</t>
  </si>
  <si>
    <t>Bank of Maharashtra</t>
  </si>
  <si>
    <t>Canara Bank</t>
  </si>
  <si>
    <t>Central Bank of India</t>
  </si>
  <si>
    <t>Indian Bank</t>
  </si>
  <si>
    <t>Indian Overseas Bank</t>
  </si>
  <si>
    <t>Punjab &amp; Sind Bank</t>
  </si>
  <si>
    <t>Punjab National Bank</t>
  </si>
  <si>
    <t>State Bank of India</t>
  </si>
  <si>
    <t>UCO Bank</t>
  </si>
  <si>
    <t>Union Bank of India</t>
  </si>
  <si>
    <t>Total Pub.Sec.Banks</t>
  </si>
  <si>
    <t>Axis Bank</t>
  </si>
  <si>
    <t>Federal Bank</t>
  </si>
  <si>
    <t>HDFC Bank</t>
  </si>
  <si>
    <t>IDBI Bank</t>
  </si>
  <si>
    <t>ICICI Bank</t>
  </si>
  <si>
    <t>Kotak Mahindra Bank</t>
  </si>
  <si>
    <t>RBL Bank Ltd.</t>
  </si>
  <si>
    <t>Yes Bank</t>
  </si>
  <si>
    <t>Total Pvt. Sector Banks</t>
  </si>
  <si>
    <t>Ujjivan Small Finance Bank</t>
  </si>
  <si>
    <t>Total Small Finance Banks</t>
  </si>
  <si>
    <t>Total Pvt. &amp; Small Finance Banks</t>
  </si>
  <si>
    <t>Punjab Gramin Bank</t>
  </si>
  <si>
    <t>Total RRBs</t>
  </si>
  <si>
    <t>Total Schedule Commercial Banks</t>
  </si>
  <si>
    <t>Pb. State Coop. bank</t>
  </si>
  <si>
    <t>Total Coop. Banks</t>
  </si>
  <si>
    <t>Total Others</t>
  </si>
  <si>
    <t xml:space="preserve">No. of Branches </t>
  </si>
  <si>
    <t xml:space="preserve">Total Deposit        </t>
  </si>
  <si>
    <t xml:space="preserve">NRE Deposit         </t>
  </si>
  <si>
    <t xml:space="preserve">Net Deposit </t>
  </si>
  <si>
    <t xml:space="preserve">Advances </t>
  </si>
  <si>
    <t>CD Ratio to Net Deposit (5/4)</t>
  </si>
  <si>
    <t>CD Ratio to Total Deposit (5/2)</t>
  </si>
  <si>
    <t>PFC/PADB</t>
  </si>
  <si>
    <t>Capital Small Finance Bank</t>
  </si>
  <si>
    <t>DISTRICT NAME :RUPNAGAR</t>
  </si>
  <si>
    <t>CD RATIO OF BANKS AS ON 31.03.2021 (Net of NRE Deposit)</t>
  </si>
  <si>
    <t xml:space="preserve">Annexure - 14.5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</si>
</sst>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Tahoma"/>
      <family val="2"/>
    </font>
    <font>
      <b/>
      <sz val="12"/>
      <name val="Tahoma"/>
      <family val="2"/>
    </font>
    <font>
      <b/>
      <sz val="18"/>
      <color theme="1"/>
      <name val="Tahoma"/>
      <family val="2"/>
    </font>
    <font>
      <b/>
      <sz val="11"/>
      <color theme="1"/>
      <name val="Tahoma"/>
      <family val="2"/>
    </font>
    <font>
      <b/>
      <sz val="14"/>
      <name val="Tahoma"/>
      <family val="2"/>
    </font>
    <font>
      <sz val="14"/>
      <color theme="1"/>
      <name val="Tahoma"/>
      <family val="2"/>
    </font>
    <font>
      <sz val="14"/>
      <name val="Tahoma"/>
      <family val="2"/>
    </font>
    <font>
      <b/>
      <sz val="14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7" fillId="0" borderId="0" xfId="0" applyFont="1"/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/>
    </xf>
    <xf numFmtId="1" fontId="8" fillId="0" borderId="1" xfId="0" applyNumberFormat="1" applyFont="1" applyBorder="1" applyAlignment="1">
      <alignment horizontal="left" vertical="top"/>
    </xf>
    <xf numFmtId="0" fontId="8" fillId="2" borderId="1" xfId="0" applyFont="1" applyFill="1" applyBorder="1" applyAlignment="1"/>
    <xf numFmtId="2" fontId="8" fillId="2" borderId="1" xfId="0" applyNumberFormat="1" applyFont="1" applyFill="1" applyBorder="1" applyAlignment="1"/>
    <xf numFmtId="2" fontId="8" fillId="2" borderId="23" xfId="0" applyNumberFormat="1" applyFont="1" applyFill="1" applyBorder="1" applyAlignment="1"/>
    <xf numFmtId="1" fontId="7" fillId="0" borderId="1" xfId="0" applyNumberFormat="1" applyFont="1" applyBorder="1" applyAlignment="1">
      <alignment horizontal="left" vertical="top"/>
    </xf>
    <xf numFmtId="0" fontId="9" fillId="0" borderId="16" xfId="0" applyFont="1" applyBorder="1" applyAlignment="1">
      <alignment horizontal="center"/>
    </xf>
    <xf numFmtId="0" fontId="7" fillId="2" borderId="1" xfId="0" applyFont="1" applyFill="1" applyBorder="1" applyAlignment="1"/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left" vertical="top"/>
    </xf>
    <xf numFmtId="0" fontId="6" fillId="0" borderId="10" xfId="0" applyFont="1" applyBorder="1" applyAlignment="1"/>
    <xf numFmtId="0" fontId="6" fillId="2" borderId="10" xfId="0" applyFont="1" applyFill="1" applyBorder="1" applyAlignment="1"/>
    <xf numFmtId="2" fontId="6" fillId="0" borderId="10" xfId="0" applyNumberFormat="1" applyFont="1" applyBorder="1" applyAlignment="1"/>
    <xf numFmtId="2" fontId="6" fillId="0" borderId="11" xfId="0" applyNumberFormat="1" applyFont="1" applyBorder="1" applyAlignment="1"/>
    <xf numFmtId="0" fontId="9" fillId="0" borderId="12" xfId="0" applyFont="1" applyBorder="1" applyAlignment="1">
      <alignment horizontal="center"/>
    </xf>
    <xf numFmtId="1" fontId="7" fillId="0" borderId="2" xfId="0" applyNumberFormat="1" applyFont="1" applyBorder="1" applyAlignment="1">
      <alignment horizontal="left" vertical="top"/>
    </xf>
    <xf numFmtId="0" fontId="7" fillId="2" borderId="2" xfId="0" applyFont="1" applyFill="1" applyBorder="1" applyAlignment="1"/>
    <xf numFmtId="0" fontId="6" fillId="0" borderId="12" xfId="0" applyFont="1" applyBorder="1" applyAlignment="1">
      <alignment horizontal="center"/>
    </xf>
    <xf numFmtId="1" fontId="8" fillId="0" borderId="19" xfId="0" applyNumberFormat="1" applyFont="1" applyBorder="1" applyAlignment="1">
      <alignment horizontal="left" vertical="top"/>
    </xf>
    <xf numFmtId="0" fontId="8" fillId="2" borderId="19" xfId="0" applyFont="1" applyFill="1" applyBorder="1" applyAlignment="1"/>
    <xf numFmtId="0" fontId="8" fillId="0" borderId="1" xfId="0" applyFont="1" applyBorder="1" applyAlignment="1">
      <alignment horizontal="left" vertical="top"/>
    </xf>
    <xf numFmtId="0" fontId="8" fillId="0" borderId="13" xfId="0" applyFont="1" applyBorder="1" applyAlignment="1">
      <alignment horizontal="left" vertical="top"/>
    </xf>
    <xf numFmtId="0" fontId="8" fillId="2" borderId="13" xfId="0" applyFont="1" applyFill="1" applyBorder="1" applyAlignment="1"/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left" vertical="top"/>
    </xf>
    <xf numFmtId="0" fontId="6" fillId="0" borderId="22" xfId="0" applyFont="1" applyBorder="1" applyAlignment="1">
      <alignment horizontal="center"/>
    </xf>
    <xf numFmtId="0" fontId="8" fillId="0" borderId="14" xfId="0" applyFont="1" applyBorder="1" applyAlignment="1">
      <alignment horizontal="left" vertical="top"/>
    </xf>
    <xf numFmtId="0" fontId="8" fillId="2" borderId="14" xfId="0" applyFont="1" applyFill="1" applyBorder="1" applyAlignment="1"/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left" vertical="top"/>
    </xf>
    <xf numFmtId="0" fontId="9" fillId="0" borderId="10" xfId="0" applyFont="1" applyBorder="1" applyAlignment="1"/>
    <xf numFmtId="2" fontId="9" fillId="0" borderId="10" xfId="0" applyNumberFormat="1" applyFont="1" applyBorder="1" applyAlignment="1"/>
    <xf numFmtId="2" fontId="9" fillId="0" borderId="11" xfId="0" applyNumberFormat="1" applyFont="1" applyBorder="1" applyAlignment="1"/>
    <xf numFmtId="0" fontId="8" fillId="0" borderId="2" xfId="0" applyFont="1" applyBorder="1" applyAlignment="1">
      <alignment horizontal="left" vertical="top"/>
    </xf>
    <xf numFmtId="0" fontId="8" fillId="2" borderId="2" xfId="0" applyFont="1" applyFill="1" applyBorder="1" applyAlignment="1"/>
    <xf numFmtId="0" fontId="6" fillId="0" borderId="21" xfId="0" applyFont="1" applyBorder="1" applyAlignment="1">
      <alignment horizontal="left" vertical="top" wrapText="1"/>
    </xf>
    <xf numFmtId="164" fontId="6" fillId="0" borderId="10" xfId="0" applyNumberFormat="1" applyFont="1" applyBorder="1" applyAlignment="1"/>
    <xf numFmtId="164" fontId="6" fillId="0" borderId="11" xfId="0" applyNumberFormat="1" applyFont="1" applyBorder="1" applyAlignment="1"/>
    <xf numFmtId="0" fontId="6" fillId="0" borderId="1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2" fillId="0" borderId="5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8" xfId="0" applyFont="1" applyFill="1" applyBorder="1" applyAlignment="1">
      <alignment horizont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44"/>
  <sheetViews>
    <sheetView tabSelected="1" view="pageBreakPreview" zoomScale="70" zoomScaleNormal="100" zoomScaleSheetLayoutView="70" workbookViewId="0">
      <selection activeCell="H2" sqref="H2:I2"/>
    </sheetView>
  </sheetViews>
  <sheetFormatPr defaultRowHeight="14.4" x14ac:dyDescent="0.3"/>
  <cols>
    <col min="1" max="1" width="7.6640625" customWidth="1"/>
    <col min="2" max="2" width="44" customWidth="1"/>
    <col min="3" max="9" width="16.44140625" customWidth="1"/>
  </cols>
  <sheetData>
    <row r="2" spans="1:9" ht="15" thickBot="1" x14ac:dyDescent="0.35">
      <c r="H2" s="47" t="s">
        <v>48</v>
      </c>
      <c r="I2" s="47"/>
    </row>
    <row r="3" spans="1:9" ht="23.25" thickBot="1" x14ac:dyDescent="0.45">
      <c r="A3" s="48" t="s">
        <v>46</v>
      </c>
      <c r="B3" s="49"/>
      <c r="C3" s="49"/>
      <c r="D3" s="49"/>
      <c r="E3" s="49"/>
      <c r="F3" s="49"/>
      <c r="G3" s="49"/>
      <c r="H3" s="49"/>
      <c r="I3" s="50"/>
    </row>
    <row r="4" spans="1:9" ht="15.6" customHeight="1" thickBot="1" x14ac:dyDescent="0.35">
      <c r="A4" s="54" t="s">
        <v>47</v>
      </c>
      <c r="B4" s="55"/>
      <c r="C4" s="55"/>
      <c r="D4" s="55"/>
      <c r="E4" s="55"/>
      <c r="F4" s="55"/>
      <c r="G4" s="55"/>
      <c r="H4" s="55"/>
      <c r="I4" s="56"/>
    </row>
    <row r="5" spans="1:9" ht="13.8" customHeight="1" thickBot="1" x14ac:dyDescent="0.35">
      <c r="A5" s="51" t="s">
        <v>0</v>
      </c>
      <c r="B5" s="52"/>
      <c r="C5" s="52"/>
      <c r="D5" s="52"/>
      <c r="E5" s="52"/>
      <c r="F5" s="52"/>
      <c r="G5" s="52"/>
      <c r="H5" s="52"/>
      <c r="I5" s="53"/>
    </row>
    <row r="6" spans="1:9" s="1" customFormat="1" ht="39" customHeight="1" x14ac:dyDescent="0.3">
      <c r="A6" s="57" t="s">
        <v>5</v>
      </c>
      <c r="B6" s="57" t="s">
        <v>1</v>
      </c>
      <c r="C6" s="59" t="s">
        <v>37</v>
      </c>
      <c r="D6" s="59" t="s">
        <v>38</v>
      </c>
      <c r="E6" s="65" t="s">
        <v>39</v>
      </c>
      <c r="F6" s="59" t="s">
        <v>40</v>
      </c>
      <c r="G6" s="59" t="s">
        <v>41</v>
      </c>
      <c r="H6" s="61" t="s">
        <v>42</v>
      </c>
      <c r="I6" s="63" t="s">
        <v>43</v>
      </c>
    </row>
    <row r="7" spans="1:9" s="1" customFormat="1" ht="30" customHeight="1" thickBot="1" x14ac:dyDescent="0.35">
      <c r="A7" s="58"/>
      <c r="B7" s="58"/>
      <c r="C7" s="60"/>
      <c r="D7" s="60"/>
      <c r="E7" s="66"/>
      <c r="F7" s="60"/>
      <c r="G7" s="60"/>
      <c r="H7" s="62"/>
      <c r="I7" s="64"/>
    </row>
    <row r="8" spans="1:9" s="1" customFormat="1" ht="15.75" customHeight="1" thickBot="1" x14ac:dyDescent="0.35">
      <c r="A8" s="2"/>
      <c r="B8" s="3"/>
      <c r="C8" s="4">
        <v>1</v>
      </c>
      <c r="D8" s="4">
        <v>2</v>
      </c>
      <c r="E8" s="5">
        <v>3</v>
      </c>
      <c r="F8" s="4">
        <v>4</v>
      </c>
      <c r="G8" s="4">
        <v>5</v>
      </c>
      <c r="H8" s="4">
        <v>6</v>
      </c>
      <c r="I8" s="6">
        <v>7</v>
      </c>
    </row>
    <row r="9" spans="1:9" s="1" customFormat="1" ht="21.6" customHeight="1" x14ac:dyDescent="0.3">
      <c r="A9" s="7">
        <v>1</v>
      </c>
      <c r="B9" s="8" t="s">
        <v>6</v>
      </c>
      <c r="C9" s="9">
        <v>3</v>
      </c>
      <c r="D9" s="9">
        <v>11503</v>
      </c>
      <c r="E9" s="9">
        <v>0</v>
      </c>
      <c r="F9" s="9">
        <v>11503</v>
      </c>
      <c r="G9" s="9">
        <v>5564</v>
      </c>
      <c r="H9" s="10">
        <f>G9*100/F9</f>
        <v>48.369990437277231</v>
      </c>
      <c r="I9" s="11">
        <f>G9*100/D9</f>
        <v>48.369990437277231</v>
      </c>
    </row>
    <row r="10" spans="1:9" s="1" customFormat="1" ht="21.6" customHeight="1" x14ac:dyDescent="0.3">
      <c r="A10" s="7">
        <v>2</v>
      </c>
      <c r="B10" s="8" t="s">
        <v>7</v>
      </c>
      <c r="C10" s="9">
        <v>2</v>
      </c>
      <c r="D10" s="9">
        <v>6535</v>
      </c>
      <c r="E10" s="9">
        <v>416</v>
      </c>
      <c r="F10" s="9">
        <v>6119</v>
      </c>
      <c r="G10" s="9">
        <v>6533</v>
      </c>
      <c r="H10" s="10">
        <f t="shared" ref="H10:H21" si="0">G10*100/F10</f>
        <v>106.76581140709266</v>
      </c>
      <c r="I10" s="11">
        <f t="shared" ref="I10:I21" si="1">G10*100/D10</f>
        <v>99.969395562356539</v>
      </c>
    </row>
    <row r="11" spans="1:9" s="1" customFormat="1" ht="21.6" customHeight="1" x14ac:dyDescent="0.3">
      <c r="A11" s="7">
        <v>3</v>
      </c>
      <c r="B11" s="8" t="s">
        <v>8</v>
      </c>
      <c r="C11" s="9">
        <v>1</v>
      </c>
      <c r="D11" s="9">
        <v>3885</v>
      </c>
      <c r="E11" s="9">
        <v>160</v>
      </c>
      <c r="F11" s="9">
        <v>3725</v>
      </c>
      <c r="G11" s="9">
        <v>1274</v>
      </c>
      <c r="H11" s="10">
        <f t="shared" si="0"/>
        <v>34.201342281879192</v>
      </c>
      <c r="I11" s="11">
        <f t="shared" si="1"/>
        <v>32.792792792792795</v>
      </c>
    </row>
    <row r="12" spans="1:9" s="1" customFormat="1" ht="21.6" customHeight="1" x14ac:dyDescent="0.3">
      <c r="A12" s="7">
        <v>4</v>
      </c>
      <c r="B12" s="8" t="s">
        <v>9</v>
      </c>
      <c r="C12" s="9">
        <v>5</v>
      </c>
      <c r="D12" s="9">
        <v>71109</v>
      </c>
      <c r="E12" s="9">
        <v>2490</v>
      </c>
      <c r="F12" s="9">
        <v>68619</v>
      </c>
      <c r="G12" s="9">
        <v>11872</v>
      </c>
      <c r="H12" s="10">
        <f t="shared" si="0"/>
        <v>17.301330535274488</v>
      </c>
      <c r="I12" s="11">
        <f t="shared" si="1"/>
        <v>16.695495647527036</v>
      </c>
    </row>
    <row r="13" spans="1:9" s="1" customFormat="1" ht="21.6" customHeight="1" x14ac:dyDescent="0.3">
      <c r="A13" s="7">
        <v>5</v>
      </c>
      <c r="B13" s="12" t="s">
        <v>10</v>
      </c>
      <c r="C13" s="9">
        <v>2</v>
      </c>
      <c r="D13" s="9">
        <v>8796</v>
      </c>
      <c r="E13" s="9">
        <v>75</v>
      </c>
      <c r="F13" s="9">
        <v>8721</v>
      </c>
      <c r="G13" s="9">
        <v>1800</v>
      </c>
      <c r="H13" s="10">
        <f t="shared" si="0"/>
        <v>20.639834881320951</v>
      </c>
      <c r="I13" s="11">
        <f t="shared" si="1"/>
        <v>20.463847203274216</v>
      </c>
    </row>
    <row r="14" spans="1:9" s="1" customFormat="1" ht="21.6" customHeight="1" x14ac:dyDescent="0.3">
      <c r="A14" s="7">
        <v>6</v>
      </c>
      <c r="B14" s="8" t="s">
        <v>11</v>
      </c>
      <c r="C14" s="9">
        <v>10</v>
      </c>
      <c r="D14" s="9">
        <v>31839</v>
      </c>
      <c r="E14" s="9">
        <v>350</v>
      </c>
      <c r="F14" s="9">
        <v>31489</v>
      </c>
      <c r="G14" s="9">
        <v>11389</v>
      </c>
      <c r="H14" s="10">
        <f t="shared" si="0"/>
        <v>36.168185715646736</v>
      </c>
      <c r="I14" s="11">
        <f t="shared" si="1"/>
        <v>35.770595810169915</v>
      </c>
    </row>
    <row r="15" spans="1:9" s="1" customFormat="1" ht="21.6" customHeight="1" x14ac:dyDescent="0.3">
      <c r="A15" s="13">
        <v>7</v>
      </c>
      <c r="B15" s="12" t="s">
        <v>12</v>
      </c>
      <c r="C15" s="14">
        <v>3</v>
      </c>
      <c r="D15" s="14">
        <v>14773</v>
      </c>
      <c r="E15" s="14">
        <v>496</v>
      </c>
      <c r="F15" s="14">
        <v>14277</v>
      </c>
      <c r="G15" s="14">
        <v>2281</v>
      </c>
      <c r="H15" s="10">
        <f t="shared" si="0"/>
        <v>15.976745814947117</v>
      </c>
      <c r="I15" s="11">
        <f t="shared" si="1"/>
        <v>15.440330332363095</v>
      </c>
    </row>
    <row r="16" spans="1:9" s="1" customFormat="1" ht="21.6" customHeight="1" x14ac:dyDescent="0.3">
      <c r="A16" s="13">
        <v>8</v>
      </c>
      <c r="B16" s="12" t="s">
        <v>13</v>
      </c>
      <c r="C16" s="14">
        <v>18</v>
      </c>
      <c r="D16" s="14">
        <v>87475</v>
      </c>
      <c r="E16" s="14">
        <v>3132</v>
      </c>
      <c r="F16" s="14">
        <v>77745</v>
      </c>
      <c r="G16" s="14">
        <v>18459</v>
      </c>
      <c r="H16" s="10">
        <f t="shared" si="0"/>
        <v>23.743005981092033</v>
      </c>
      <c r="I16" s="11">
        <f t="shared" si="1"/>
        <v>21.102029151186052</v>
      </c>
    </row>
    <row r="17" spans="1:9" s="1" customFormat="1" ht="21.6" customHeight="1" x14ac:dyDescent="0.3">
      <c r="A17" s="7">
        <v>9</v>
      </c>
      <c r="B17" s="8" t="s">
        <v>14</v>
      </c>
      <c r="C17" s="9">
        <v>16</v>
      </c>
      <c r="D17" s="9">
        <v>39171</v>
      </c>
      <c r="E17" s="9">
        <v>904</v>
      </c>
      <c r="F17" s="9">
        <v>38267</v>
      </c>
      <c r="G17" s="9">
        <v>34637</v>
      </c>
      <c r="H17" s="10">
        <f t="shared" si="0"/>
        <v>90.514019912718524</v>
      </c>
      <c r="I17" s="11">
        <f t="shared" si="1"/>
        <v>88.425110413315977</v>
      </c>
    </row>
    <row r="18" spans="1:9" s="1" customFormat="1" ht="21.6" customHeight="1" x14ac:dyDescent="0.3">
      <c r="A18" s="7">
        <v>10</v>
      </c>
      <c r="B18" s="8" t="s">
        <v>15</v>
      </c>
      <c r="C18" s="9">
        <v>20</v>
      </c>
      <c r="D18" s="9">
        <v>296754</v>
      </c>
      <c r="E18" s="9">
        <v>0</v>
      </c>
      <c r="F18" s="9">
        <v>296754</v>
      </c>
      <c r="G18" s="9">
        <v>109905</v>
      </c>
      <c r="H18" s="10">
        <f t="shared" si="0"/>
        <v>37.035726561394284</v>
      </c>
      <c r="I18" s="11">
        <f t="shared" si="1"/>
        <v>37.035726561394284</v>
      </c>
    </row>
    <row r="19" spans="1:9" s="1" customFormat="1" ht="21.6" customHeight="1" x14ac:dyDescent="0.3">
      <c r="A19" s="7">
        <v>11</v>
      </c>
      <c r="B19" s="8" t="s">
        <v>16</v>
      </c>
      <c r="C19" s="9">
        <v>12</v>
      </c>
      <c r="D19" s="9">
        <v>72587</v>
      </c>
      <c r="E19" s="9">
        <v>940</v>
      </c>
      <c r="F19" s="9">
        <v>71647</v>
      </c>
      <c r="G19" s="9">
        <v>16228</v>
      </c>
      <c r="H19" s="10">
        <f t="shared" si="0"/>
        <v>22.649936494200734</v>
      </c>
      <c r="I19" s="11">
        <f t="shared" si="1"/>
        <v>22.356620331464313</v>
      </c>
    </row>
    <row r="20" spans="1:9" s="1" customFormat="1" ht="21.6" customHeight="1" thickBot="1" x14ac:dyDescent="0.35">
      <c r="A20" s="7">
        <v>12</v>
      </c>
      <c r="B20" s="8" t="s">
        <v>17</v>
      </c>
      <c r="C20" s="9">
        <v>6</v>
      </c>
      <c r="D20" s="9">
        <v>13917</v>
      </c>
      <c r="E20" s="9">
        <v>35</v>
      </c>
      <c r="F20" s="9">
        <v>13882</v>
      </c>
      <c r="G20" s="9">
        <v>7021</v>
      </c>
      <c r="H20" s="10">
        <f t="shared" si="0"/>
        <v>50.576285837775536</v>
      </c>
      <c r="I20" s="11">
        <f t="shared" si="1"/>
        <v>50.449091039735578</v>
      </c>
    </row>
    <row r="21" spans="1:9" s="1" customFormat="1" ht="21.6" customHeight="1" thickBot="1" x14ac:dyDescent="0.35">
      <c r="A21" s="15"/>
      <c r="B21" s="16" t="s">
        <v>18</v>
      </c>
      <c r="C21" s="17">
        <f>SUM(C9:C20)</f>
        <v>98</v>
      </c>
      <c r="D21" s="17">
        <f>SUM(D9:D20)</f>
        <v>658344</v>
      </c>
      <c r="E21" s="18">
        <f>SUM(E9:E20)</f>
        <v>8998</v>
      </c>
      <c r="F21" s="17">
        <f>SUM(F9:F20)</f>
        <v>642748</v>
      </c>
      <c r="G21" s="17">
        <f>SUM(G9:G20)</f>
        <v>226963</v>
      </c>
      <c r="H21" s="19">
        <f t="shared" si="0"/>
        <v>35.31135063819724</v>
      </c>
      <c r="I21" s="20">
        <f t="shared" si="1"/>
        <v>34.474833825477255</v>
      </c>
    </row>
    <row r="22" spans="1:9" s="1" customFormat="1" ht="21.6" customHeight="1" x14ac:dyDescent="0.3">
      <c r="A22" s="21">
        <v>13</v>
      </c>
      <c r="B22" s="22" t="s">
        <v>19</v>
      </c>
      <c r="C22" s="23">
        <v>10</v>
      </c>
      <c r="D22" s="23">
        <v>33009</v>
      </c>
      <c r="E22" s="23">
        <v>1228</v>
      </c>
      <c r="F22" s="23">
        <v>31781</v>
      </c>
      <c r="G22" s="23">
        <v>5076</v>
      </c>
      <c r="H22" s="10">
        <f t="shared" ref="H22:H43" si="2">G22*100/F22</f>
        <v>15.971807054529435</v>
      </c>
      <c r="I22" s="11">
        <f t="shared" ref="I22:I43" si="3">G22*100/D22</f>
        <v>15.377624284286103</v>
      </c>
    </row>
    <row r="23" spans="1:9" s="1" customFormat="1" ht="21.6" customHeight="1" x14ac:dyDescent="0.3">
      <c r="A23" s="24">
        <v>14</v>
      </c>
      <c r="B23" s="8" t="s">
        <v>20</v>
      </c>
      <c r="C23" s="9">
        <v>2</v>
      </c>
      <c r="D23" s="9">
        <v>3072</v>
      </c>
      <c r="E23" s="9">
        <v>290</v>
      </c>
      <c r="F23" s="9">
        <v>2782</v>
      </c>
      <c r="G23" s="9">
        <v>2679</v>
      </c>
      <c r="H23" s="10">
        <f t="shared" si="2"/>
        <v>96.297627606038816</v>
      </c>
      <c r="I23" s="11">
        <f t="shared" si="3"/>
        <v>87.20703125</v>
      </c>
    </row>
    <row r="24" spans="1:9" s="1" customFormat="1" ht="21.6" customHeight="1" x14ac:dyDescent="0.3">
      <c r="A24" s="21">
        <v>15</v>
      </c>
      <c r="B24" s="12" t="s">
        <v>21</v>
      </c>
      <c r="C24" s="14">
        <v>9</v>
      </c>
      <c r="D24" s="14">
        <v>140491</v>
      </c>
      <c r="E24" s="14">
        <v>4080</v>
      </c>
      <c r="F24" s="14">
        <v>136411</v>
      </c>
      <c r="G24" s="14">
        <v>98516</v>
      </c>
      <c r="H24" s="10">
        <f t="shared" si="2"/>
        <v>72.219982259495197</v>
      </c>
      <c r="I24" s="11">
        <f t="shared" si="3"/>
        <v>70.122641307984139</v>
      </c>
    </row>
    <row r="25" spans="1:9" s="1" customFormat="1" ht="21.6" customHeight="1" x14ac:dyDescent="0.3">
      <c r="A25" s="24">
        <v>16</v>
      </c>
      <c r="B25" s="12" t="s">
        <v>22</v>
      </c>
      <c r="C25" s="14">
        <v>3</v>
      </c>
      <c r="D25" s="14">
        <v>4171</v>
      </c>
      <c r="E25" s="14">
        <v>0</v>
      </c>
      <c r="F25" s="14">
        <v>4171</v>
      </c>
      <c r="G25" s="14">
        <v>10111</v>
      </c>
      <c r="H25" s="10">
        <f t="shared" si="2"/>
        <v>242.41189163270198</v>
      </c>
      <c r="I25" s="11">
        <f t="shared" si="3"/>
        <v>242.41189163270198</v>
      </c>
    </row>
    <row r="26" spans="1:9" s="1" customFormat="1" ht="21.6" customHeight="1" x14ac:dyDescent="0.3">
      <c r="A26" s="21">
        <v>17</v>
      </c>
      <c r="B26" s="8" t="s">
        <v>23</v>
      </c>
      <c r="C26" s="9">
        <v>3</v>
      </c>
      <c r="D26" s="9">
        <v>11765</v>
      </c>
      <c r="E26" s="9">
        <v>0</v>
      </c>
      <c r="F26" s="9">
        <v>11765</v>
      </c>
      <c r="G26" s="9">
        <v>15192</v>
      </c>
      <c r="H26" s="10">
        <f t="shared" si="2"/>
        <v>129.12877178070548</v>
      </c>
      <c r="I26" s="11">
        <f t="shared" si="3"/>
        <v>129.12877178070548</v>
      </c>
    </row>
    <row r="27" spans="1:9" s="1" customFormat="1" ht="21.6" customHeight="1" x14ac:dyDescent="0.3">
      <c r="A27" s="24">
        <v>18</v>
      </c>
      <c r="B27" s="8" t="s">
        <v>24</v>
      </c>
      <c r="C27" s="9">
        <v>1</v>
      </c>
      <c r="D27" s="9">
        <v>2790</v>
      </c>
      <c r="E27" s="9">
        <v>0</v>
      </c>
      <c r="F27" s="9">
        <v>2790</v>
      </c>
      <c r="G27" s="9">
        <v>4121</v>
      </c>
      <c r="H27" s="10">
        <f t="shared" si="2"/>
        <v>147.70609318996415</v>
      </c>
      <c r="I27" s="11">
        <f t="shared" si="3"/>
        <v>147.70609318996415</v>
      </c>
    </row>
    <row r="28" spans="1:9" s="1" customFormat="1" ht="21.6" customHeight="1" x14ac:dyDescent="0.3">
      <c r="A28" s="21">
        <v>19</v>
      </c>
      <c r="B28" s="8" t="s">
        <v>25</v>
      </c>
      <c r="C28" s="9">
        <v>1</v>
      </c>
      <c r="D28" s="9">
        <v>2440</v>
      </c>
      <c r="E28" s="9">
        <v>0</v>
      </c>
      <c r="F28" s="9">
        <v>2440</v>
      </c>
      <c r="G28" s="9">
        <v>1</v>
      </c>
      <c r="H28" s="10">
        <f t="shared" si="2"/>
        <v>4.0983606557377046E-2</v>
      </c>
      <c r="I28" s="11">
        <f t="shared" si="3"/>
        <v>4.0983606557377046E-2</v>
      </c>
    </row>
    <row r="29" spans="1:9" s="1" customFormat="1" ht="21.6" customHeight="1" thickBot="1" x14ac:dyDescent="0.35">
      <c r="A29" s="24">
        <v>20</v>
      </c>
      <c r="B29" s="25" t="s">
        <v>26</v>
      </c>
      <c r="C29" s="26">
        <v>4</v>
      </c>
      <c r="D29" s="26">
        <v>13360</v>
      </c>
      <c r="E29" s="26">
        <v>0</v>
      </c>
      <c r="F29" s="26">
        <v>13360</v>
      </c>
      <c r="G29" s="26">
        <v>3236</v>
      </c>
      <c r="H29" s="10">
        <f t="shared" si="2"/>
        <v>24.221556886227546</v>
      </c>
      <c r="I29" s="11">
        <f t="shared" si="3"/>
        <v>24.221556886227546</v>
      </c>
    </row>
    <row r="30" spans="1:9" s="1" customFormat="1" ht="21.6" customHeight="1" thickBot="1" x14ac:dyDescent="0.35">
      <c r="A30" s="15"/>
      <c r="B30" s="16" t="s">
        <v>27</v>
      </c>
      <c r="C30" s="17">
        <f>SUM(C22:C29)</f>
        <v>33</v>
      </c>
      <c r="D30" s="17">
        <f>SUM(D22:D29)</f>
        <v>211098</v>
      </c>
      <c r="E30" s="17">
        <f>SUM(E22:E29)</f>
        <v>5598</v>
      </c>
      <c r="F30" s="17">
        <f t="shared" ref="F30:F42" si="4">D30-E30</f>
        <v>205500</v>
      </c>
      <c r="G30" s="17">
        <f>SUM(G22:G29)</f>
        <v>138932</v>
      </c>
      <c r="H30" s="19">
        <f t="shared" si="2"/>
        <v>67.606812652068129</v>
      </c>
      <c r="I30" s="20">
        <f t="shared" si="3"/>
        <v>65.813982131521854</v>
      </c>
    </row>
    <row r="31" spans="1:9" s="1" customFormat="1" ht="21.6" customHeight="1" x14ac:dyDescent="0.3">
      <c r="A31" s="7">
        <v>21</v>
      </c>
      <c r="B31" s="27" t="s">
        <v>28</v>
      </c>
      <c r="C31" s="9">
        <v>1</v>
      </c>
      <c r="D31" s="9">
        <v>20158</v>
      </c>
      <c r="E31" s="9">
        <v>0</v>
      </c>
      <c r="F31" s="9">
        <v>20158</v>
      </c>
      <c r="G31" s="9">
        <v>2636</v>
      </c>
      <c r="H31" s="10">
        <f t="shared" si="2"/>
        <v>13.076694116479809</v>
      </c>
      <c r="I31" s="11">
        <f t="shared" si="3"/>
        <v>13.076694116479809</v>
      </c>
    </row>
    <row r="32" spans="1:9" s="1" customFormat="1" ht="21.6" customHeight="1" thickBot="1" x14ac:dyDescent="0.35">
      <c r="A32" s="24">
        <v>22</v>
      </c>
      <c r="B32" s="28" t="s">
        <v>45</v>
      </c>
      <c r="C32" s="29">
        <v>1</v>
      </c>
      <c r="D32" s="29">
        <v>998</v>
      </c>
      <c r="E32" s="29">
        <v>0</v>
      </c>
      <c r="F32" s="29">
        <v>998</v>
      </c>
      <c r="G32" s="29">
        <v>1988</v>
      </c>
      <c r="H32" s="10">
        <f t="shared" si="2"/>
        <v>199.19839679358716</v>
      </c>
      <c r="I32" s="11">
        <f t="shared" si="3"/>
        <v>199.19839679358716</v>
      </c>
    </row>
    <row r="33" spans="1:9" s="1" customFormat="1" ht="21.6" customHeight="1" thickBot="1" x14ac:dyDescent="0.35">
      <c r="A33" s="30"/>
      <c r="B33" s="31" t="s">
        <v>29</v>
      </c>
      <c r="C33" s="17">
        <f>SUM(C31:C32)</f>
        <v>2</v>
      </c>
      <c r="D33" s="17">
        <f>SUM(D31:D32)</f>
        <v>21156</v>
      </c>
      <c r="E33" s="17">
        <f>SUM(E31:E32)</f>
        <v>0</v>
      </c>
      <c r="F33" s="17">
        <f t="shared" si="4"/>
        <v>21156</v>
      </c>
      <c r="G33" s="17">
        <f>SUM(G31:G32)</f>
        <v>4624</v>
      </c>
      <c r="H33" s="19">
        <f t="shared" si="2"/>
        <v>21.8566836831159</v>
      </c>
      <c r="I33" s="20">
        <f t="shared" si="3"/>
        <v>21.8566836831159</v>
      </c>
    </row>
    <row r="34" spans="1:9" s="1" customFormat="1" ht="21.6" customHeight="1" thickBot="1" x14ac:dyDescent="0.35">
      <c r="A34" s="30"/>
      <c r="B34" s="31" t="s">
        <v>30</v>
      </c>
      <c r="C34" s="17">
        <f>C30+C33</f>
        <v>35</v>
      </c>
      <c r="D34" s="17">
        <f>D30+D33</f>
        <v>232254</v>
      </c>
      <c r="E34" s="17">
        <f>E30+E33</f>
        <v>5598</v>
      </c>
      <c r="F34" s="17">
        <f t="shared" si="4"/>
        <v>226656</v>
      </c>
      <c r="G34" s="17">
        <f>G30+G33</f>
        <v>143556</v>
      </c>
      <c r="H34" s="19">
        <f t="shared" si="2"/>
        <v>63.336509953409575</v>
      </c>
      <c r="I34" s="20">
        <f t="shared" si="3"/>
        <v>61.809915006845955</v>
      </c>
    </row>
    <row r="35" spans="1:9" s="1" customFormat="1" ht="21.6" customHeight="1" thickBot="1" x14ac:dyDescent="0.35">
      <c r="A35" s="32">
        <v>23</v>
      </c>
      <c r="B35" s="33" t="s">
        <v>31</v>
      </c>
      <c r="C35" s="34">
        <v>20</v>
      </c>
      <c r="D35" s="34">
        <v>52221</v>
      </c>
      <c r="E35" s="34">
        <v>0</v>
      </c>
      <c r="F35" s="34">
        <v>52221</v>
      </c>
      <c r="G35" s="34">
        <v>36722</v>
      </c>
      <c r="H35" s="10">
        <f t="shared" si="2"/>
        <v>70.320369200130216</v>
      </c>
      <c r="I35" s="11">
        <f t="shared" si="3"/>
        <v>70.320369200130216</v>
      </c>
    </row>
    <row r="36" spans="1:9" s="1" customFormat="1" ht="21.6" customHeight="1" thickBot="1" x14ac:dyDescent="0.35">
      <c r="A36" s="30"/>
      <c r="B36" s="31" t="s">
        <v>32</v>
      </c>
      <c r="C36" s="17">
        <f>SUM(C35)</f>
        <v>20</v>
      </c>
      <c r="D36" s="17">
        <f>SUM(D35)</f>
        <v>52221</v>
      </c>
      <c r="E36" s="17">
        <f>SUM(E35)</f>
        <v>0</v>
      </c>
      <c r="F36" s="17">
        <f t="shared" si="4"/>
        <v>52221</v>
      </c>
      <c r="G36" s="17">
        <f>SUM(G35)</f>
        <v>36722</v>
      </c>
      <c r="H36" s="19">
        <f t="shared" si="2"/>
        <v>70.320369200130216</v>
      </c>
      <c r="I36" s="20">
        <f t="shared" si="3"/>
        <v>70.320369200130216</v>
      </c>
    </row>
    <row r="37" spans="1:9" s="1" customFormat="1" ht="21.6" customHeight="1" thickBot="1" x14ac:dyDescent="0.35">
      <c r="A37" s="35"/>
      <c r="B37" s="36" t="s">
        <v>33</v>
      </c>
      <c r="C37" s="37">
        <f>C21+C30+C33+C36</f>
        <v>153</v>
      </c>
      <c r="D37" s="37">
        <f>D21+D30+D33+D36</f>
        <v>942819</v>
      </c>
      <c r="E37" s="37">
        <f>E21+E30+E33+E36</f>
        <v>14596</v>
      </c>
      <c r="F37" s="37">
        <f>F21+F30+F33+F36</f>
        <v>921625</v>
      </c>
      <c r="G37" s="37">
        <f>G21+G30+G33+G36</f>
        <v>407241</v>
      </c>
      <c r="H37" s="38">
        <f t="shared" si="2"/>
        <v>44.187277905872776</v>
      </c>
      <c r="I37" s="39">
        <f t="shared" si="3"/>
        <v>43.193974665338736</v>
      </c>
    </row>
    <row r="38" spans="1:9" s="1" customFormat="1" ht="21.6" customHeight="1" thickBot="1" x14ac:dyDescent="0.35">
      <c r="A38" s="32">
        <v>24</v>
      </c>
      <c r="B38" s="33" t="s">
        <v>34</v>
      </c>
      <c r="C38" s="34">
        <v>24</v>
      </c>
      <c r="D38" s="34">
        <v>58508</v>
      </c>
      <c r="E38" s="34">
        <v>0</v>
      </c>
      <c r="F38" s="34">
        <v>58508</v>
      </c>
      <c r="G38" s="34">
        <v>34118</v>
      </c>
      <c r="H38" s="10">
        <f t="shared" si="2"/>
        <v>58.313393040267997</v>
      </c>
      <c r="I38" s="11">
        <f t="shared" si="3"/>
        <v>58.313393040267997</v>
      </c>
    </row>
    <row r="39" spans="1:9" s="1" customFormat="1" ht="21.6" customHeight="1" thickBot="1" x14ac:dyDescent="0.35">
      <c r="A39" s="30"/>
      <c r="B39" s="31" t="s">
        <v>35</v>
      </c>
      <c r="C39" s="17">
        <f>SUM(C38)</f>
        <v>24</v>
      </c>
      <c r="D39" s="17">
        <f>SUM(D38)</f>
        <v>58508</v>
      </c>
      <c r="E39" s="17">
        <f>SUM(E38)</f>
        <v>0</v>
      </c>
      <c r="F39" s="17">
        <f t="shared" si="4"/>
        <v>58508</v>
      </c>
      <c r="G39" s="17">
        <f>SUM(G38)</f>
        <v>34118</v>
      </c>
      <c r="H39" s="19">
        <f t="shared" si="2"/>
        <v>58.313393040267997</v>
      </c>
      <c r="I39" s="20">
        <f t="shared" si="3"/>
        <v>58.313393040267997</v>
      </c>
    </row>
    <row r="40" spans="1:9" s="1" customFormat="1" ht="21.6" customHeight="1" thickBot="1" x14ac:dyDescent="0.35">
      <c r="A40" s="24">
        <v>25</v>
      </c>
      <c r="B40" s="40" t="s">
        <v>44</v>
      </c>
      <c r="C40" s="41">
        <v>3</v>
      </c>
      <c r="D40" s="41">
        <v>0</v>
      </c>
      <c r="E40" s="41">
        <v>0</v>
      </c>
      <c r="F40" s="41">
        <f t="shared" si="4"/>
        <v>0</v>
      </c>
      <c r="G40" s="41">
        <v>9304</v>
      </c>
      <c r="H40" s="10">
        <v>0</v>
      </c>
      <c r="I40" s="11">
        <v>0</v>
      </c>
    </row>
    <row r="41" spans="1:9" s="1" customFormat="1" ht="21.6" customHeight="1" thickBot="1" x14ac:dyDescent="0.35">
      <c r="A41" s="30"/>
      <c r="B41" s="31" t="s">
        <v>36</v>
      </c>
      <c r="C41" s="17">
        <f>SUM(C40:C40)</f>
        <v>3</v>
      </c>
      <c r="D41" s="17">
        <f>SUM(D40:D40)</f>
        <v>0</v>
      </c>
      <c r="E41" s="17">
        <f>SUM(E40:E40)</f>
        <v>0</v>
      </c>
      <c r="F41" s="17">
        <f t="shared" si="4"/>
        <v>0</v>
      </c>
      <c r="G41" s="17">
        <f>SUM(G40:G40)</f>
        <v>9304</v>
      </c>
      <c r="H41" s="19">
        <v>0</v>
      </c>
      <c r="I41" s="20">
        <v>0</v>
      </c>
    </row>
    <row r="42" spans="1:9" s="1" customFormat="1" ht="21.6" customHeight="1" thickBot="1" x14ac:dyDescent="0.35">
      <c r="A42" s="30"/>
      <c r="B42" s="42" t="s">
        <v>2</v>
      </c>
      <c r="C42" s="17"/>
      <c r="D42" s="17"/>
      <c r="E42" s="18"/>
      <c r="F42" s="17">
        <f t="shared" si="4"/>
        <v>0</v>
      </c>
      <c r="G42" s="17"/>
      <c r="H42" s="43">
        <v>0</v>
      </c>
      <c r="I42" s="44">
        <v>0</v>
      </c>
    </row>
    <row r="43" spans="1:9" s="1" customFormat="1" ht="21.6" customHeight="1" thickBot="1" x14ac:dyDescent="0.35">
      <c r="A43" s="45"/>
      <c r="B43" s="16" t="s">
        <v>3</v>
      </c>
      <c r="C43" s="17">
        <f>C37+C39+C41</f>
        <v>180</v>
      </c>
      <c r="D43" s="17">
        <f>D37+D39+D41</f>
        <v>1001327</v>
      </c>
      <c r="E43" s="17">
        <f>E37+E39+E41</f>
        <v>14596</v>
      </c>
      <c r="F43" s="17">
        <f>F37+F39+F41</f>
        <v>980133</v>
      </c>
      <c r="G43" s="17">
        <f>G37+G39+G41</f>
        <v>450663</v>
      </c>
      <c r="H43" s="43">
        <f t="shared" si="2"/>
        <v>45.979780295123213</v>
      </c>
      <c r="I43" s="44">
        <f t="shared" si="3"/>
        <v>45.006576273285347</v>
      </c>
    </row>
    <row r="44" spans="1:9" x14ac:dyDescent="0.3">
      <c r="H44" s="46" t="s">
        <v>4</v>
      </c>
      <c r="I44" s="46"/>
    </row>
  </sheetData>
  <mergeCells count="14">
    <mergeCell ref="H44:I44"/>
    <mergeCell ref="H2:I2"/>
    <mergeCell ref="A3:I3"/>
    <mergeCell ref="A5:I5"/>
    <mergeCell ref="A4:I4"/>
    <mergeCell ref="A6:A7"/>
    <mergeCell ref="C6:C7"/>
    <mergeCell ref="H6:H7"/>
    <mergeCell ref="I6:I7"/>
    <mergeCell ref="B6:B7"/>
    <mergeCell ref="D6:D7"/>
    <mergeCell ref="E6:E7"/>
    <mergeCell ref="F6:F7"/>
    <mergeCell ref="G6:G7"/>
  </mergeCells>
  <pageMargins left="0.5" right="0" top="1.3" bottom="0.75" header="0.3" footer="0.3"/>
  <pageSetup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2021-06-18T09:25:35Z</dcterms:modified>
</cp:coreProperties>
</file>