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0" windowWidth="21264" windowHeight="7680"/>
  </bookViews>
  <sheets>
    <sheet name="PS " sheetId="1" r:id="rId1"/>
  </sheets>
  <definedNames>
    <definedName name="_xlnm.Print_Area" localSheetId="0">'PS '!$A$1:$U$51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G33" i="1" l="1"/>
  <c r="E33" i="1" s="1"/>
  <c r="F33" i="1"/>
  <c r="D33" i="1" s="1"/>
  <c r="H47" i="1" l="1"/>
  <c r="I47" i="1"/>
  <c r="J47" i="1"/>
  <c r="K47" i="1"/>
  <c r="L47" i="1"/>
  <c r="M47" i="1"/>
  <c r="N47" i="1"/>
  <c r="O47" i="1"/>
  <c r="R47" i="1"/>
  <c r="D9" i="1" l="1"/>
  <c r="E9" i="1"/>
  <c r="G9" i="1"/>
  <c r="F9" i="1"/>
  <c r="G18" i="1" l="1"/>
  <c r="F18" i="1"/>
  <c r="G13" i="1" l="1"/>
  <c r="F13" i="1"/>
  <c r="G40" i="1" l="1"/>
  <c r="G41" i="1" s="1"/>
  <c r="G47" i="1" s="1"/>
  <c r="F40" i="1"/>
  <c r="D40" i="1" s="1"/>
  <c r="D41" i="1" s="1"/>
  <c r="D47" i="1" s="1"/>
  <c r="R41" i="1"/>
  <c r="F15" i="1"/>
  <c r="H41" i="1"/>
  <c r="I41" i="1"/>
  <c r="J41" i="1"/>
  <c r="K41" i="1"/>
  <c r="L41" i="1"/>
  <c r="M41" i="1"/>
  <c r="N41" i="1"/>
  <c r="O41" i="1"/>
  <c r="P41" i="1"/>
  <c r="P47" i="1" s="1"/>
  <c r="Q41" i="1"/>
  <c r="Q47" i="1" s="1"/>
  <c r="S41" i="1"/>
  <c r="S47" i="1" s="1"/>
  <c r="E40" i="1" l="1"/>
  <c r="E41" i="1" s="1"/>
  <c r="E47" i="1" s="1"/>
  <c r="F41" i="1"/>
  <c r="F47" i="1" s="1"/>
  <c r="G43" i="1" l="1"/>
  <c r="E43" i="1" s="1"/>
  <c r="F43" i="1"/>
  <c r="D43" i="1" s="1"/>
  <c r="F24" i="1"/>
  <c r="D24" i="1" s="1"/>
  <c r="G24" i="1"/>
  <c r="E24" i="1" s="1"/>
  <c r="F25" i="1"/>
  <c r="D25" i="1" s="1"/>
  <c r="G25" i="1"/>
  <c r="E25" i="1" s="1"/>
  <c r="F26" i="1"/>
  <c r="D26" i="1" s="1"/>
  <c r="G26" i="1"/>
  <c r="E26" i="1" s="1"/>
  <c r="F27" i="1"/>
  <c r="D27" i="1" s="1"/>
  <c r="G27" i="1"/>
  <c r="E27" i="1" s="1"/>
  <c r="F28" i="1"/>
  <c r="D28" i="1" s="1"/>
  <c r="G28" i="1"/>
  <c r="E28" i="1" s="1"/>
  <c r="F29" i="1"/>
  <c r="D29" i="1" s="1"/>
  <c r="G29" i="1"/>
  <c r="E29" i="1" s="1"/>
  <c r="F30" i="1"/>
  <c r="D30" i="1" s="1"/>
  <c r="G30" i="1"/>
  <c r="E30" i="1" s="1"/>
  <c r="F31" i="1"/>
  <c r="D31" i="1" s="1"/>
  <c r="G31" i="1"/>
  <c r="E31" i="1" s="1"/>
  <c r="F32" i="1"/>
  <c r="D32" i="1" s="1"/>
  <c r="G32" i="1"/>
  <c r="E32" i="1" s="1"/>
  <c r="F34" i="1"/>
  <c r="D34" i="1" s="1"/>
  <c r="G34" i="1"/>
  <c r="E34" i="1" s="1"/>
  <c r="F35" i="1"/>
  <c r="D35" i="1" s="1"/>
  <c r="G35" i="1"/>
  <c r="E35" i="1" s="1"/>
  <c r="F36" i="1"/>
  <c r="D36" i="1" s="1"/>
  <c r="G36" i="1"/>
  <c r="E36" i="1" s="1"/>
  <c r="F37" i="1"/>
  <c r="D37" i="1" s="1"/>
  <c r="G37" i="1"/>
  <c r="E37" i="1" s="1"/>
  <c r="G23" i="1"/>
  <c r="E23" i="1" s="1"/>
  <c r="F23" i="1"/>
  <c r="D23" i="1" s="1"/>
  <c r="F10" i="1"/>
  <c r="G10" i="1"/>
  <c r="F11" i="1"/>
  <c r="G11" i="1"/>
  <c r="F12" i="1"/>
  <c r="G12" i="1"/>
  <c r="F14" i="1"/>
  <c r="G14" i="1"/>
  <c r="G15" i="1"/>
  <c r="F16" i="1"/>
  <c r="G16" i="1"/>
  <c r="F17" i="1"/>
  <c r="G17" i="1"/>
  <c r="F19" i="1"/>
  <c r="G19" i="1"/>
  <c r="F20" i="1"/>
  <c r="G20" i="1"/>
  <c r="E38" i="1" l="1"/>
  <c r="S44" i="1"/>
  <c r="R44" i="1"/>
  <c r="Q44" i="1"/>
  <c r="P44" i="1"/>
  <c r="O44" i="1"/>
  <c r="N44" i="1"/>
  <c r="M44" i="1"/>
  <c r="L44" i="1"/>
  <c r="K44" i="1"/>
  <c r="J44" i="1"/>
  <c r="I44" i="1"/>
  <c r="H44" i="1"/>
  <c r="S38" i="1"/>
  <c r="R38" i="1"/>
  <c r="Q38" i="1"/>
  <c r="P38" i="1"/>
  <c r="O38" i="1"/>
  <c r="N38" i="1"/>
  <c r="L38" i="1"/>
  <c r="K38" i="1"/>
  <c r="J38" i="1"/>
  <c r="I38" i="1"/>
  <c r="H38" i="1"/>
  <c r="Q21" i="1"/>
  <c r="P21" i="1"/>
  <c r="O21" i="1"/>
  <c r="N21" i="1"/>
  <c r="M21" i="1"/>
  <c r="L21" i="1"/>
  <c r="K21" i="1"/>
  <c r="J21" i="1"/>
  <c r="I21" i="1"/>
  <c r="H21" i="1"/>
  <c r="G44" i="1" l="1"/>
  <c r="E44" i="1" s="1"/>
  <c r="G38" i="1"/>
  <c r="F21" i="1"/>
  <c r="F44" i="1"/>
  <c r="D44" i="1" s="1"/>
  <c r="G21" i="1"/>
  <c r="F38" i="1"/>
  <c r="D38" i="1" s="1"/>
  <c r="I46" i="1"/>
  <c r="M46" i="1"/>
  <c r="M48" i="1" s="1"/>
  <c r="M50" i="1" s="1"/>
  <c r="Q46" i="1"/>
  <c r="Q48" i="1" s="1"/>
  <c r="Q50" i="1" s="1"/>
  <c r="H46" i="1"/>
  <c r="L46" i="1"/>
  <c r="L48" i="1" s="1"/>
  <c r="L50" i="1" s="1"/>
  <c r="P46" i="1"/>
  <c r="P48" i="1" s="1"/>
  <c r="P50" i="1" s="1"/>
  <c r="J46" i="1"/>
  <c r="J48" i="1" s="1"/>
  <c r="J50" i="1" s="1"/>
  <c r="N46" i="1"/>
  <c r="N48" i="1" s="1"/>
  <c r="N50" i="1" s="1"/>
  <c r="K46" i="1"/>
  <c r="K48" i="1" s="1"/>
  <c r="K50" i="1" s="1"/>
  <c r="O46" i="1"/>
  <c r="O48" i="1" s="1"/>
  <c r="O50" i="1" s="1"/>
  <c r="H48" i="1" l="1"/>
  <c r="H50" i="1" s="1"/>
  <c r="G46" i="1"/>
  <c r="G48" i="1" s="1"/>
  <c r="G50" i="1" s="1"/>
  <c r="I48" i="1"/>
  <c r="I50" i="1" s="1"/>
  <c r="F46" i="1"/>
  <c r="F48" i="1" s="1"/>
  <c r="F50" i="1" s="1"/>
  <c r="E19" i="1"/>
  <c r="E17" i="1"/>
  <c r="E15" i="1"/>
  <c r="E13" i="1"/>
  <c r="D14" i="1"/>
  <c r="D16" i="1"/>
  <c r="D18" i="1"/>
  <c r="D20" i="1"/>
  <c r="D19" i="1"/>
  <c r="D17" i="1"/>
  <c r="D15" i="1"/>
  <c r="D13" i="1"/>
  <c r="E14" i="1"/>
  <c r="E16" i="1"/>
  <c r="E18" i="1"/>
  <c r="E20" i="1"/>
  <c r="R21" i="1"/>
  <c r="R46" i="1" s="1"/>
  <c r="S21" i="1"/>
  <c r="S46" i="1" s="1"/>
  <c r="D11" i="1"/>
  <c r="E11" i="1"/>
  <c r="D10" i="1"/>
  <c r="D12" i="1"/>
  <c r="E10" i="1"/>
  <c r="E12" i="1"/>
  <c r="E21" i="1" l="1"/>
  <c r="S48" i="1"/>
  <c r="R48" i="1"/>
  <c r="D21" i="1"/>
  <c r="D46" i="1" s="1"/>
  <c r="D48" i="1" s="1"/>
  <c r="D50" i="1" s="1"/>
  <c r="E46" i="1" l="1"/>
  <c r="E48" i="1" s="1"/>
  <c r="E50" i="1" s="1"/>
  <c r="R50" i="1"/>
  <c r="S50" i="1"/>
</calcChain>
</file>

<file path=xl/sharedStrings.xml><?xml version="1.0" encoding="utf-8"?>
<sst xmlns="http://schemas.openxmlformats.org/spreadsheetml/2006/main" count="77" uniqueCount="60">
  <si>
    <t>(Amount ` in lacs)</t>
  </si>
  <si>
    <t>BANK NAME</t>
  </si>
  <si>
    <t>TOTAL ADVANCES</t>
  </si>
  <si>
    <t>OUT OF (1) PRIORITY SECTOR ADVANCES</t>
  </si>
  <si>
    <t>OUT OF PRIORITY SECTOR</t>
  </si>
  <si>
    <t>NON PRIORITY SECTOR ADVANCES</t>
  </si>
  <si>
    <t>TOTAL  AGRICULTURE  ADVANCES</t>
  </si>
  <si>
    <t>out of 3, ADVANCES TO SMALL &amp; MARGINAL FARMERS</t>
  </si>
  <si>
    <t xml:space="preserve">MSME ADVANCES </t>
  </si>
  <si>
    <t xml:space="preserve">OTHER PRIORITY SECTOR </t>
  </si>
  <si>
    <t>Export Credit</t>
  </si>
  <si>
    <t>NUMBER</t>
  </si>
  <si>
    <t>AMOUNT</t>
  </si>
  <si>
    <t>A.</t>
  </si>
  <si>
    <t>PUBLIC SECTOR BANKS</t>
  </si>
  <si>
    <t>Punjab &amp; Sind Bank</t>
  </si>
  <si>
    <t>Bank of India</t>
  </si>
  <si>
    <t>Bank of Maharashtra</t>
  </si>
  <si>
    <t>TOTAL</t>
  </si>
  <si>
    <t>B.</t>
  </si>
  <si>
    <t>PRIVATE SECTOR BANKS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</si>
  <si>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</si>
  <si>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</si>
  <si>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</si>
  <si>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</si>
  <si>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</si>
  <si>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</si>
  <si>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</si>
  <si>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CAPITAL SMALL FIN. Bank</t>
  </si>
  <si>
    <t>Ujjivan Small Finance Bank</t>
  </si>
  <si>
    <t>Jana Small Finance Bank</t>
  </si>
  <si>
    <t>C</t>
  </si>
  <si>
    <t xml:space="preserve">REGIONAL RURAL BANKS </t>
  </si>
  <si>
    <t>Punjab Gramin Bank</t>
  </si>
  <si>
    <t>D</t>
  </si>
  <si>
    <t xml:space="preserve">COOPERATIVE BANKS  </t>
  </si>
  <si>
    <t>Pb. State Coop. Bank</t>
  </si>
  <si>
    <t>SCHEDULED COMMERCIAL BANKS</t>
  </si>
  <si>
    <t>Comm.Bks (A+B)</t>
  </si>
  <si>
    <t>RRBs ( C)</t>
  </si>
  <si>
    <t>TOTAL (A+B+C)</t>
  </si>
  <si>
    <t>SLBC PUNJAB</t>
  </si>
  <si>
    <t>G.TOTAL (A+B+C+D)</t>
  </si>
  <si>
    <t>PRIORITY/ NON-PRIORITY SECTOR ADVANCES AS ON 30.06.2021</t>
  </si>
  <si>
    <t>RBL Bank</t>
  </si>
  <si>
    <t xml:space="preserve">                                                                                                                                                    Annexure- 15</t>
  </si>
  <si>
    <t>Punjab National Bank</t>
  </si>
  <si>
    <t>UCO Bank</t>
  </si>
  <si>
    <t>Bank Of Baroda</t>
  </si>
  <si>
    <t>IDBI Bank</t>
  </si>
  <si>
    <t>J&amp;K Bank</t>
  </si>
  <si>
    <t>HDFC Bank</t>
  </si>
  <si>
    <t>ICICI Bank</t>
  </si>
  <si>
    <t>Central Bank Of India</t>
  </si>
  <si>
    <t>Indian Bank</t>
  </si>
  <si>
    <t>Canara Bank</t>
  </si>
  <si>
    <t>Indian Overseas Bank</t>
  </si>
  <si>
    <t>State Bank Of India</t>
  </si>
  <si>
    <t>Union Bank Of India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</si>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</sst>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1">
    <font>
      <sz val="14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ahoma"/>
      <family val="2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14"/>
      <color rgb="FFFF0000"/>
      <name val="Times New Roman"/>
      <family val="1"/>
    </font>
    <font>
      <sz val="2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4"/>
      <color theme="1"/>
      <name val="Times New Roman"/>
      <family val="1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2"/>
      <color theme="1"/>
      <name val="Times New Roman"/>
      <family val="1"/>
    </font>
    <font>
      <b/>
      <sz val="25"/>
      <color theme="1"/>
      <name val="Tahoma"/>
      <family val="2"/>
    </font>
    <font>
      <b/>
      <sz val="15"/>
      <color theme="1"/>
      <name val="Rupee Foradian"/>
      <family val="2"/>
    </font>
    <font>
      <sz val="14"/>
      <color theme="1"/>
      <name val="Tahoma"/>
      <family val="2"/>
    </font>
    <font>
      <sz val="20"/>
      <color theme="1"/>
      <name val="Times New Roman"/>
      <family val="1"/>
    </font>
    <font>
      <sz val="20"/>
      <color theme="1"/>
      <name val="Tahoma"/>
      <family val="2"/>
    </font>
    <font>
      <b/>
      <sz val="14"/>
      <color theme="1"/>
      <name val="Times New Roman"/>
      <family val="1"/>
    </font>
    <font>
      <b/>
      <sz val="21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22"/>
      <color theme="1"/>
      <name val="Tahoma"/>
      <family val="2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  <xf numFmtId="0" fontId="15" fillId="0" borderId="0" applyNumberFormat="0" applyBorder="0" applyProtection="0"/>
    <xf numFmtId="0" fontId="5" fillId="0" borderId="0"/>
    <xf numFmtId="0" fontId="14" fillId="0" borderId="0"/>
    <xf numFmtId="0" fontId="2" fillId="0" borderId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5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5" fillId="2" borderId="0" xfId="0" applyFont="1" applyFill="1"/>
    <xf numFmtId="0" fontId="9" fillId="2" borderId="0" xfId="0" applyFont="1" applyFill="1"/>
    <xf numFmtId="0" fontId="7" fillId="2" borderId="0" xfId="0" applyFont="1" applyFill="1"/>
    <xf numFmtId="0" fontId="16" fillId="2" borderId="0" xfId="0" applyFont="1" applyFill="1"/>
    <xf numFmtId="0" fontId="16" fillId="0" borderId="0" xfId="0" applyFont="1" applyFill="1"/>
    <xf numFmtId="0" fontId="10" fillId="0" borderId="31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/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2" fillId="0" borderId="0" xfId="0" applyFont="1" applyFill="1"/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23" fillId="0" borderId="0" xfId="0" applyFont="1" applyFill="1"/>
    <xf numFmtId="0" fontId="24" fillId="0" borderId="15" xfId="0" applyFont="1" applyFill="1" applyBorder="1" applyAlignment="1">
      <alignment horizontal="center" vertical="center"/>
    </xf>
    <xf numFmtId="1" fontId="18" fillId="0" borderId="26" xfId="0" applyNumberFormat="1" applyFont="1" applyFill="1" applyBorder="1" applyAlignment="1">
      <alignment vertical="center"/>
    </xf>
    <xf numFmtId="1" fontId="18" fillId="0" borderId="16" xfId="0" applyNumberFormat="1" applyFont="1" applyFill="1" applyBorder="1" applyAlignment="1">
      <alignment vertical="center"/>
    </xf>
    <xf numFmtId="0" fontId="25" fillId="0" borderId="0" xfId="0" applyFont="1" applyFill="1"/>
    <xf numFmtId="0" fontId="10" fillId="0" borderId="13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vertical="center"/>
    </xf>
    <xf numFmtId="1" fontId="10" fillId="0" borderId="36" xfId="1" applyNumberFormat="1" applyFont="1" applyFill="1" applyBorder="1" applyAlignment="1" applyProtection="1">
      <alignment vertical="center"/>
    </xf>
    <xf numFmtId="1" fontId="10" fillId="0" borderId="37" xfId="0" applyNumberFormat="1" applyFont="1" applyFill="1" applyBorder="1" applyAlignment="1">
      <alignment vertical="center"/>
    </xf>
    <xf numFmtId="0" fontId="24" fillId="0" borderId="35" xfId="0" applyFont="1" applyFill="1" applyBorder="1" applyAlignment="1">
      <alignment horizontal="center" vertical="center"/>
    </xf>
    <xf numFmtId="1" fontId="18" fillId="0" borderId="36" xfId="1" applyNumberFormat="1" applyFont="1" applyFill="1" applyBorder="1" applyAlignment="1" applyProtection="1">
      <alignment vertical="center"/>
    </xf>
    <xf numFmtId="1" fontId="18" fillId="0" borderId="37" xfId="0" applyNumberFormat="1" applyFont="1" applyFill="1" applyBorder="1" applyAlignment="1">
      <alignment vertical="center"/>
    </xf>
    <xf numFmtId="1" fontId="26" fillId="0" borderId="26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1" fontId="28" fillId="0" borderId="32" xfId="0" applyNumberFormat="1" applyFont="1" applyFill="1" applyBorder="1" applyAlignment="1">
      <alignment vertical="center"/>
    </xf>
    <xf numFmtId="1" fontId="18" fillId="0" borderId="32" xfId="0" applyNumberFormat="1" applyFont="1" applyFill="1" applyBorder="1" applyAlignment="1">
      <alignment horizontal="right" vertical="center"/>
    </xf>
    <xf numFmtId="1" fontId="18" fillId="0" borderId="32" xfId="0" applyNumberFormat="1" applyFont="1" applyFill="1" applyBorder="1" applyAlignment="1">
      <alignment vertical="center"/>
    </xf>
    <xf numFmtId="1" fontId="18" fillId="0" borderId="32" xfId="1" applyNumberFormat="1" applyFont="1" applyFill="1" applyBorder="1" applyAlignment="1" applyProtection="1">
      <alignment vertical="center"/>
    </xf>
    <xf numFmtId="1" fontId="18" fillId="0" borderId="33" xfId="0" applyNumberFormat="1" applyFont="1" applyFill="1" applyBorder="1" applyAlignment="1">
      <alignment vertical="center"/>
    </xf>
    <xf numFmtId="1" fontId="18" fillId="0" borderId="33" xfId="1" applyNumberFormat="1" applyFont="1" applyFill="1" applyBorder="1" applyAlignment="1" applyProtection="1">
      <alignment vertical="center"/>
    </xf>
    <xf numFmtId="1" fontId="29" fillId="0" borderId="26" xfId="0" applyNumberFormat="1" applyFont="1" applyFill="1" applyBorder="1" applyAlignment="1">
      <alignment vertical="center"/>
    </xf>
    <xf numFmtId="1" fontId="29" fillId="0" borderId="16" xfId="0" applyNumberFormat="1" applyFont="1" applyFill="1" applyBorder="1" applyAlignment="1">
      <alignment vertical="center"/>
    </xf>
    <xf numFmtId="1" fontId="18" fillId="0" borderId="34" xfId="0" applyNumberFormat="1" applyFont="1" applyFill="1" applyBorder="1" applyAlignment="1">
      <alignment horizontal="right" vertical="center"/>
    </xf>
    <xf numFmtId="1" fontId="18" fillId="0" borderId="34" xfId="0" applyNumberFormat="1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1" fontId="18" fillId="0" borderId="40" xfId="0" applyNumberFormat="1" applyFont="1" applyFill="1" applyBorder="1" applyAlignment="1">
      <alignment vertical="center"/>
    </xf>
    <xf numFmtId="1" fontId="29" fillId="0" borderId="25" xfId="0" applyNumberFormat="1" applyFont="1" applyFill="1" applyBorder="1" applyAlignment="1">
      <alignment vertical="center"/>
    </xf>
    <xf numFmtId="1" fontId="17" fillId="0" borderId="40" xfId="0" applyNumberFormat="1" applyFont="1" applyFill="1" applyBorder="1" applyAlignment="1">
      <alignment vertical="center"/>
    </xf>
    <xf numFmtId="1" fontId="18" fillId="0" borderId="25" xfId="0" applyNumberFormat="1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1" fontId="18" fillId="0" borderId="31" xfId="1" applyNumberFormat="1" applyFont="1" applyFill="1" applyBorder="1" applyAlignment="1" applyProtection="1">
      <alignment vertical="center"/>
    </xf>
    <xf numFmtId="1" fontId="18" fillId="0" borderId="31" xfId="0" applyNumberFormat="1" applyFont="1" applyFill="1" applyBorder="1" applyAlignment="1">
      <alignment vertical="center"/>
    </xf>
    <xf numFmtId="1" fontId="29" fillId="0" borderId="38" xfId="0" applyNumberFormat="1" applyFont="1" applyFill="1" applyBorder="1" applyAlignment="1">
      <alignment vertical="center"/>
    </xf>
    <xf numFmtId="1" fontId="18" fillId="0" borderId="31" xfId="0" applyNumberFormat="1" applyFont="1" applyFill="1" applyBorder="1" applyAlignment="1">
      <alignment horizontal="right" vertical="center"/>
    </xf>
    <xf numFmtId="1" fontId="18" fillId="0" borderId="33" xfId="0" applyNumberFormat="1" applyFont="1" applyFill="1" applyBorder="1" applyAlignment="1">
      <alignment horizontal="right" vertical="center"/>
    </xf>
    <xf numFmtId="1" fontId="18" fillId="0" borderId="15" xfId="0" applyNumberFormat="1" applyFont="1" applyFill="1" applyBorder="1" applyAlignment="1">
      <alignment vertical="center"/>
    </xf>
    <xf numFmtId="1" fontId="18" fillId="0" borderId="13" xfId="0" applyNumberFormat="1" applyFont="1" applyFill="1" applyBorder="1" applyAlignment="1">
      <alignment vertical="center"/>
    </xf>
    <xf numFmtId="1" fontId="18" fillId="0" borderId="14" xfId="0" applyNumberFormat="1" applyFont="1" applyFill="1" applyBorder="1" applyAlignment="1">
      <alignment vertical="center"/>
    </xf>
    <xf numFmtId="1" fontId="18" fillId="0" borderId="38" xfId="0" applyNumberFormat="1" applyFont="1" applyFill="1" applyBorder="1" applyAlignment="1">
      <alignment vertical="center"/>
    </xf>
    <xf numFmtId="1" fontId="10" fillId="0" borderId="35" xfId="1" applyNumberFormat="1" applyFont="1" applyFill="1" applyBorder="1" applyAlignment="1" applyProtection="1">
      <alignment vertical="center"/>
    </xf>
    <xf numFmtId="1" fontId="18" fillId="0" borderId="35" xfId="1" applyNumberFormat="1" applyFont="1" applyFill="1" applyBorder="1" applyAlignment="1" applyProtection="1">
      <alignment vertical="center"/>
    </xf>
    <xf numFmtId="1" fontId="26" fillId="0" borderId="15" xfId="0" applyNumberFormat="1" applyFont="1" applyFill="1" applyBorder="1" applyAlignment="1">
      <alignment vertical="center"/>
    </xf>
    <xf numFmtId="1" fontId="26" fillId="0" borderId="16" xfId="0" applyNumberFormat="1" applyFont="1" applyFill="1" applyBorder="1" applyAlignment="1">
      <alignment vertical="center"/>
    </xf>
    <xf numFmtId="0" fontId="18" fillId="0" borderId="31" xfId="0" applyNumberFormat="1" applyFont="1" applyFill="1" applyBorder="1" applyAlignment="1">
      <alignment horizontal="right" vertical="center"/>
    </xf>
    <xf numFmtId="0" fontId="9" fillId="0" borderId="0" xfId="0" applyFont="1" applyFill="1"/>
    <xf numFmtId="17" fontId="17" fillId="0" borderId="0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right"/>
    </xf>
    <xf numFmtId="1" fontId="10" fillId="0" borderId="25" xfId="0" applyNumberFormat="1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left" vertical="center"/>
    </xf>
    <xf numFmtId="1" fontId="10" fillId="0" borderId="27" xfId="0" applyNumberFormat="1" applyFont="1" applyFill="1" applyBorder="1" applyAlignment="1">
      <alignment horizontal="left" vertical="center"/>
    </xf>
    <xf numFmtId="1" fontId="18" fillId="0" borderId="36" xfId="0" applyNumberFormat="1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1" fontId="28" fillId="0" borderId="42" xfId="0" applyNumberFormat="1" applyFont="1" applyFill="1" applyBorder="1" applyAlignment="1">
      <alignment horizontal="left" vertical="center"/>
    </xf>
    <xf numFmtId="1" fontId="28" fillId="0" borderId="43" xfId="0" applyNumberFormat="1" applyFont="1" applyFill="1" applyBorder="1" applyAlignment="1">
      <alignment horizontal="left" vertical="center"/>
    </xf>
    <xf numFmtId="0" fontId="30" fillId="0" borderId="43" xfId="0" applyFont="1" applyBorder="1" applyAlignment="1">
      <alignment vertical="center"/>
    </xf>
    <xf numFmtId="0" fontId="30" fillId="0" borderId="44" xfId="0" applyFont="1" applyBorder="1" applyAlignment="1">
      <alignment vertical="center"/>
    </xf>
    <xf numFmtId="1" fontId="28" fillId="0" borderId="8" xfId="0" applyNumberFormat="1" applyFont="1" applyFill="1" applyBorder="1" applyAlignment="1">
      <alignment horizontal="left" vertical="center"/>
    </xf>
    <xf numFmtId="1" fontId="28" fillId="0" borderId="9" xfId="0" applyNumberFormat="1" applyFont="1" applyFill="1" applyBorder="1" applyAlignment="1">
      <alignment horizontal="left" vertical="center"/>
    </xf>
    <xf numFmtId="1" fontId="28" fillId="0" borderId="10" xfId="0" applyNumberFormat="1" applyFont="1" applyFill="1" applyBorder="1" applyAlignment="1">
      <alignment horizontal="left" vertical="center"/>
    </xf>
  </cellXfs>
  <cellStyles count="36">
    <cellStyle name="Currency 2" xfId="8"/>
    <cellStyle name="Currency 2 2" xfId="19"/>
    <cellStyle name="Excel Built-in Normal" xfId="2"/>
    <cellStyle name="Excel Built-in Normal 1" xfId="3"/>
    <cellStyle name="Excel Built-in Normal 2" xfId="4"/>
    <cellStyle name="Hyperlink" xfId="1" builtinId="8"/>
    <cellStyle name="Normal" xfId="0" builtinId="0"/>
    <cellStyle name="Normal 11" xfId="20"/>
    <cellStyle name="Normal 12" xfId="21"/>
    <cellStyle name="Normal 13" xfId="22"/>
    <cellStyle name="Normal 14" xfId="23"/>
    <cellStyle name="Normal 2" xfId="5"/>
    <cellStyle name="Normal 2 2" xfId="13"/>
    <cellStyle name="Normal 2 2 2" xfId="18"/>
    <cellStyle name="Normal 2 4" xfId="24"/>
    <cellStyle name="Normal 23" xfId="25"/>
    <cellStyle name="Normal 26" xfId="26"/>
    <cellStyle name="Normal 3" xfId="7"/>
    <cellStyle name="Normal 3 2" xfId="9"/>
    <cellStyle name="Normal 3 3" xfId="27"/>
    <cellStyle name="Normal 3 5" xfId="28"/>
    <cellStyle name="Normal 30" xfId="29"/>
    <cellStyle name="Normal 4" xfId="10"/>
    <cellStyle name="Normal 4 2" xfId="30"/>
    <cellStyle name="Normal 5" xfId="11"/>
    <cellStyle name="Normal 6" xfId="12"/>
    <cellStyle name="Normal 6 2" xfId="16"/>
    <cellStyle name="Normal 6 3" xfId="31"/>
    <cellStyle name="Normal 7" xfId="14"/>
    <cellStyle name="Normal 7 2" xfId="32"/>
    <cellStyle name="Normal 8" xfId="15"/>
    <cellStyle name="Normal 8 2" xfId="33"/>
    <cellStyle name="Normal 9" xfId="17"/>
    <cellStyle name="Normal 9 2" xfId="34"/>
    <cellStyle name="Percent 2" xfId="35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view="pageBreakPreview" topLeftCell="F1" zoomScale="55" zoomScaleSheetLayoutView="55" workbookViewId="0">
      <selection activeCell="T1" sqref="T1"/>
    </sheetView>
  </sheetViews>
  <sheetFormatPr defaultColWidth="8.90625" defaultRowHeight="18"/>
  <cols>
    <col min="1" max="1" width="6.6328125" style="11" customWidth="1"/>
    <col min="2" max="2" width="7.7265625" style="43" customWidth="1"/>
    <col min="3" max="3" width="37.6328125" style="11" customWidth="1"/>
    <col min="4" max="5" width="20" style="11" customWidth="1"/>
    <col min="6" max="6" width="17.1796875" style="11" customWidth="1"/>
    <col min="7" max="7" width="18" style="11" customWidth="1"/>
    <col min="8" max="8" width="16.453125" style="11" customWidth="1"/>
    <col min="9" max="9" width="18.1796875" style="11" customWidth="1"/>
    <col min="10" max="10" width="19.453125" style="11" customWidth="1"/>
    <col min="11" max="11" width="16.453125" style="11" customWidth="1"/>
    <col min="12" max="12" width="18.1796875" style="11" customWidth="1"/>
    <col min="13" max="13" width="22.08984375" style="11" customWidth="1"/>
    <col min="14" max="14" width="15.7265625" style="11" customWidth="1"/>
    <col min="15" max="15" width="17.26953125" style="11" customWidth="1"/>
    <col min="16" max="16" width="13.36328125" style="11" customWidth="1"/>
    <col min="17" max="17" width="15.36328125" style="11" customWidth="1"/>
    <col min="18" max="18" width="18.453125" style="11" customWidth="1"/>
    <col min="19" max="19" width="17.1796875" style="11" customWidth="1"/>
    <col min="20" max="20" width="8.90625" style="11"/>
    <col min="21" max="16384" width="8.90625" style="4"/>
  </cols>
  <sheetData>
    <row r="1" spans="1:21" s="1" customFormat="1" ht="29.25" customHeight="1" thickBot="1">
      <c r="A1" s="13"/>
      <c r="B1" s="78" t="s">
        <v>45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3"/>
      <c r="S1" s="13"/>
      <c r="T1" s="13"/>
    </row>
    <row r="2" spans="1:21" s="2" customFormat="1" ht="40.200000000000003" customHeight="1" thickBot="1">
      <c r="A2" s="14"/>
      <c r="B2" s="79" t="s">
        <v>43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14"/>
    </row>
    <row r="3" spans="1:21" s="2" customFormat="1" ht="24" customHeight="1" thickBot="1">
      <c r="A3" s="14"/>
      <c r="B3" s="82" t="s">
        <v>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  <c r="T3" s="14"/>
    </row>
    <row r="4" spans="1:21" s="2" customFormat="1" ht="45" customHeight="1" thickBot="1">
      <c r="A4" s="14"/>
      <c r="B4" s="85" t="s">
        <v>59</v>
      </c>
      <c r="C4" s="88" t="s">
        <v>1</v>
      </c>
      <c r="D4" s="93" t="s">
        <v>2</v>
      </c>
      <c r="E4" s="94"/>
      <c r="F4" s="93" t="s">
        <v>3</v>
      </c>
      <c r="G4" s="94"/>
      <c r="H4" s="91" t="s">
        <v>4</v>
      </c>
      <c r="I4" s="92"/>
      <c r="J4" s="92"/>
      <c r="K4" s="92"/>
      <c r="L4" s="92"/>
      <c r="M4" s="92"/>
      <c r="N4" s="92"/>
      <c r="O4" s="92"/>
      <c r="P4" s="92"/>
      <c r="Q4" s="92"/>
      <c r="R4" s="93" t="s">
        <v>5</v>
      </c>
      <c r="S4" s="94"/>
      <c r="T4" s="14"/>
    </row>
    <row r="5" spans="1:21" s="2" customFormat="1" ht="58.8" customHeight="1" thickBot="1">
      <c r="A5" s="14"/>
      <c r="B5" s="86"/>
      <c r="C5" s="89"/>
      <c r="D5" s="102"/>
      <c r="E5" s="103"/>
      <c r="F5" s="102"/>
      <c r="G5" s="103"/>
      <c r="H5" s="97" t="s">
        <v>6</v>
      </c>
      <c r="I5" s="98"/>
      <c r="J5" s="97" t="s">
        <v>7</v>
      </c>
      <c r="K5" s="98"/>
      <c r="L5" s="99" t="s">
        <v>8</v>
      </c>
      <c r="M5" s="100"/>
      <c r="N5" s="97" t="s">
        <v>9</v>
      </c>
      <c r="O5" s="98"/>
      <c r="P5" s="99" t="s">
        <v>10</v>
      </c>
      <c r="Q5" s="101"/>
      <c r="R5" s="95"/>
      <c r="S5" s="96"/>
      <c r="T5" s="14"/>
    </row>
    <row r="6" spans="1:21" s="2" customFormat="1" ht="27" customHeight="1" thickBot="1">
      <c r="A6" s="14"/>
      <c r="B6" s="87"/>
      <c r="C6" s="90"/>
      <c r="D6" s="15" t="s">
        <v>11</v>
      </c>
      <c r="E6" s="16" t="s">
        <v>12</v>
      </c>
      <c r="F6" s="15" t="s">
        <v>11</v>
      </c>
      <c r="G6" s="16" t="s">
        <v>12</v>
      </c>
      <c r="H6" s="17" t="s">
        <v>11</v>
      </c>
      <c r="I6" s="17" t="s">
        <v>12</v>
      </c>
      <c r="J6" s="15" t="s">
        <v>11</v>
      </c>
      <c r="K6" s="16" t="s">
        <v>12</v>
      </c>
      <c r="L6" s="18" t="s">
        <v>11</v>
      </c>
      <c r="M6" s="19" t="s">
        <v>12</v>
      </c>
      <c r="N6" s="15" t="s">
        <v>11</v>
      </c>
      <c r="O6" s="16" t="s">
        <v>12</v>
      </c>
      <c r="P6" s="18" t="s">
        <v>11</v>
      </c>
      <c r="Q6" s="19" t="s">
        <v>12</v>
      </c>
      <c r="R6" s="61" t="s">
        <v>11</v>
      </c>
      <c r="S6" s="20" t="s">
        <v>12</v>
      </c>
      <c r="T6" s="14"/>
    </row>
    <row r="7" spans="1:21" s="3" customFormat="1" ht="24.9" customHeight="1" thickBot="1">
      <c r="A7" s="21"/>
      <c r="B7" s="15"/>
      <c r="C7" s="22"/>
      <c r="D7" s="22"/>
      <c r="E7" s="22"/>
      <c r="F7" s="22"/>
      <c r="G7" s="22"/>
      <c r="H7" s="111">
        <v>3</v>
      </c>
      <c r="I7" s="111"/>
      <c r="J7" s="99">
        <v>4</v>
      </c>
      <c r="K7" s="100"/>
      <c r="L7" s="109">
        <v>5</v>
      </c>
      <c r="M7" s="101"/>
      <c r="N7" s="99">
        <v>6</v>
      </c>
      <c r="O7" s="100"/>
      <c r="P7" s="109">
        <v>7</v>
      </c>
      <c r="Q7" s="101"/>
      <c r="R7" s="99">
        <v>8</v>
      </c>
      <c r="S7" s="100"/>
      <c r="T7" s="21"/>
    </row>
    <row r="8" spans="1:21" ht="24.6" customHeight="1">
      <c r="B8" s="23" t="s">
        <v>13</v>
      </c>
      <c r="C8" s="110" t="s">
        <v>14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24"/>
      <c r="Q8" s="56"/>
      <c r="R8" s="62"/>
      <c r="S8" s="25"/>
    </row>
    <row r="9" spans="1:21" s="7" customFormat="1" ht="40.799999999999997" customHeight="1">
      <c r="A9" s="11"/>
      <c r="B9" s="12">
        <v>1</v>
      </c>
      <c r="C9" s="46" t="s">
        <v>46</v>
      </c>
      <c r="D9" s="47">
        <f>F9+R9</f>
        <v>622383</v>
      </c>
      <c r="E9" s="47">
        <f>G9+S9</f>
        <v>4779765</v>
      </c>
      <c r="F9" s="47">
        <f>H9+L9+N9+P9</f>
        <v>476697</v>
      </c>
      <c r="G9" s="47">
        <f>I9+M9+O9+Q9</f>
        <v>3268805</v>
      </c>
      <c r="H9" s="48">
        <v>328622</v>
      </c>
      <c r="I9" s="48">
        <v>1397100</v>
      </c>
      <c r="J9" s="48">
        <v>257783</v>
      </c>
      <c r="K9" s="48">
        <v>646566</v>
      </c>
      <c r="L9" s="48">
        <v>128148</v>
      </c>
      <c r="M9" s="48">
        <v>1038007</v>
      </c>
      <c r="N9" s="48">
        <v>19918</v>
      </c>
      <c r="O9" s="48">
        <v>830148</v>
      </c>
      <c r="P9" s="49">
        <v>9</v>
      </c>
      <c r="Q9" s="57">
        <v>3550</v>
      </c>
      <c r="R9" s="63">
        <v>145686</v>
      </c>
      <c r="S9" s="50">
        <v>1510960</v>
      </c>
      <c r="T9" s="11"/>
      <c r="U9" s="4"/>
    </row>
    <row r="10" spans="1:21" s="10" customFormat="1" ht="40.799999999999997" customHeight="1">
      <c r="A10" s="11"/>
      <c r="B10" s="12">
        <v>2</v>
      </c>
      <c r="C10" s="46" t="s">
        <v>15</v>
      </c>
      <c r="D10" s="47">
        <f t="shared" ref="D10:D21" si="0">F10+R10</f>
        <v>277839</v>
      </c>
      <c r="E10" s="47">
        <f t="shared" ref="E10:E21" si="1">G10+S10</f>
        <v>1182412.9608</v>
      </c>
      <c r="F10" s="47">
        <f t="shared" ref="F10:F21" si="2">H10+L10+N10+P10</f>
        <v>243500</v>
      </c>
      <c r="G10" s="47">
        <f t="shared" ref="G10:G21" si="3">I10+M10+O10+Q10</f>
        <v>953762.62054999999</v>
      </c>
      <c r="H10" s="48">
        <v>170480</v>
      </c>
      <c r="I10" s="48">
        <v>585919.45785999997</v>
      </c>
      <c r="J10" s="48">
        <v>139405</v>
      </c>
      <c r="K10" s="48">
        <v>405216.34159999999</v>
      </c>
      <c r="L10" s="48">
        <v>51063</v>
      </c>
      <c r="M10" s="48">
        <v>252506.78409</v>
      </c>
      <c r="N10" s="48">
        <v>21957</v>
      </c>
      <c r="O10" s="48">
        <v>115336.37860000001</v>
      </c>
      <c r="P10" s="49">
        <v>0</v>
      </c>
      <c r="Q10" s="57">
        <v>0</v>
      </c>
      <c r="R10" s="63">
        <v>34339</v>
      </c>
      <c r="S10" s="50">
        <v>228650.34025000001</v>
      </c>
      <c r="T10" s="11"/>
      <c r="U10" s="11"/>
    </row>
    <row r="11" spans="1:21" s="7" customFormat="1" ht="40.799999999999997" customHeight="1">
      <c r="A11" s="11"/>
      <c r="B11" s="12">
        <v>3</v>
      </c>
      <c r="C11" s="46" t="s">
        <v>47</v>
      </c>
      <c r="D11" s="47">
        <f t="shared" si="0"/>
        <v>119070</v>
      </c>
      <c r="E11" s="47">
        <f t="shared" si="1"/>
        <v>489505</v>
      </c>
      <c r="F11" s="47">
        <f t="shared" si="2"/>
        <v>107129</v>
      </c>
      <c r="G11" s="47">
        <f t="shared" si="3"/>
        <v>408180</v>
      </c>
      <c r="H11" s="48">
        <v>53452</v>
      </c>
      <c r="I11" s="48">
        <v>125153</v>
      </c>
      <c r="J11" s="48">
        <v>29044</v>
      </c>
      <c r="K11" s="48">
        <v>68780</v>
      </c>
      <c r="L11" s="48">
        <v>39750</v>
      </c>
      <c r="M11" s="48">
        <v>142772</v>
      </c>
      <c r="N11" s="48">
        <v>13880</v>
      </c>
      <c r="O11" s="48">
        <v>135162</v>
      </c>
      <c r="P11" s="49">
        <v>47</v>
      </c>
      <c r="Q11" s="57">
        <v>5093</v>
      </c>
      <c r="R11" s="63">
        <v>11941</v>
      </c>
      <c r="S11" s="50">
        <v>81325</v>
      </c>
      <c r="T11" s="11"/>
      <c r="U11" s="4"/>
    </row>
    <row r="12" spans="1:21" s="7" customFormat="1" ht="40.799999999999997" customHeight="1">
      <c r="A12" s="11"/>
      <c r="B12" s="45">
        <v>4</v>
      </c>
      <c r="C12" s="46" t="s">
        <v>48</v>
      </c>
      <c r="D12" s="47">
        <f t="shared" si="0"/>
        <v>100141</v>
      </c>
      <c r="E12" s="47">
        <f t="shared" si="1"/>
        <v>553928.03458940075</v>
      </c>
      <c r="F12" s="47">
        <f t="shared" si="2"/>
        <v>75946</v>
      </c>
      <c r="G12" s="47">
        <f t="shared" si="3"/>
        <v>369443.24465590081</v>
      </c>
      <c r="H12" s="48">
        <v>22864</v>
      </c>
      <c r="I12" s="48">
        <v>79035.746454499982</v>
      </c>
      <c r="J12" s="48">
        <v>14861.599999999999</v>
      </c>
      <c r="K12" s="48">
        <v>51373.235195425004</v>
      </c>
      <c r="L12" s="48">
        <v>24182</v>
      </c>
      <c r="M12" s="48">
        <v>155568.36045000001</v>
      </c>
      <c r="N12" s="48">
        <v>28010</v>
      </c>
      <c r="O12" s="48">
        <v>131653.8683471008</v>
      </c>
      <c r="P12" s="49">
        <v>890</v>
      </c>
      <c r="Q12" s="57">
        <v>3185.2694043000001</v>
      </c>
      <c r="R12" s="64">
        <v>24195</v>
      </c>
      <c r="S12" s="50">
        <v>184484.7899335</v>
      </c>
      <c r="T12" s="11"/>
      <c r="U12" s="4"/>
    </row>
    <row r="13" spans="1:21" s="7" customFormat="1" ht="40.799999999999997" customHeight="1">
      <c r="A13" s="11"/>
      <c r="B13" s="12">
        <v>5</v>
      </c>
      <c r="C13" s="46" t="s">
        <v>16</v>
      </c>
      <c r="D13" s="47">
        <f t="shared" si="0"/>
        <v>107919</v>
      </c>
      <c r="E13" s="47">
        <f t="shared" si="1"/>
        <v>711417.29301140003</v>
      </c>
      <c r="F13" s="47">
        <f>H13+L13+N13+P13</f>
        <v>84654</v>
      </c>
      <c r="G13" s="47">
        <f>I13+M13+O13+Q13</f>
        <v>428888.5079272</v>
      </c>
      <c r="H13" s="47">
        <v>58339</v>
      </c>
      <c r="I13" s="47">
        <v>243804.4841</v>
      </c>
      <c r="J13" s="47">
        <v>40803</v>
      </c>
      <c r="K13" s="47">
        <v>127519.23431050002</v>
      </c>
      <c r="L13" s="47">
        <v>26315</v>
      </c>
      <c r="M13" s="47">
        <v>148734</v>
      </c>
      <c r="N13" s="48">
        <v>0</v>
      </c>
      <c r="O13" s="48">
        <v>30635.742821600001</v>
      </c>
      <c r="P13" s="49">
        <v>0</v>
      </c>
      <c r="Q13" s="57">
        <v>5714.2810055999998</v>
      </c>
      <c r="R13" s="63">
        <v>23265</v>
      </c>
      <c r="S13" s="50">
        <v>282528.78508420003</v>
      </c>
      <c r="T13" s="11"/>
      <c r="U13" s="4"/>
    </row>
    <row r="14" spans="1:21" s="10" customFormat="1" ht="40.799999999999997" customHeight="1">
      <c r="A14" s="11"/>
      <c r="B14" s="12">
        <v>6</v>
      </c>
      <c r="C14" s="46" t="s">
        <v>17</v>
      </c>
      <c r="D14" s="47">
        <f t="shared" si="0"/>
        <v>10932</v>
      </c>
      <c r="E14" s="47">
        <f t="shared" si="1"/>
        <v>66872.692109300013</v>
      </c>
      <c r="F14" s="47">
        <f t="shared" si="2"/>
        <v>4871</v>
      </c>
      <c r="G14" s="47">
        <f t="shared" si="3"/>
        <v>29533.900000000005</v>
      </c>
      <c r="H14" s="47">
        <v>758</v>
      </c>
      <c r="I14" s="47">
        <v>3597.3599999999997</v>
      </c>
      <c r="J14" s="47">
        <v>469</v>
      </c>
      <c r="K14" s="47">
        <v>1995.2360000000003</v>
      </c>
      <c r="L14" s="47">
        <v>3644</v>
      </c>
      <c r="M14" s="47">
        <v>23942.540000000005</v>
      </c>
      <c r="N14" s="48">
        <v>469</v>
      </c>
      <c r="O14" s="48">
        <v>1994</v>
      </c>
      <c r="P14" s="49">
        <v>0</v>
      </c>
      <c r="Q14" s="57">
        <v>0</v>
      </c>
      <c r="R14" s="63">
        <v>6061</v>
      </c>
      <c r="S14" s="50">
        <v>37338.792109300004</v>
      </c>
      <c r="T14" s="11"/>
      <c r="U14" s="11"/>
    </row>
    <row r="15" spans="1:21" s="10" customFormat="1" ht="40.799999999999997" customHeight="1">
      <c r="A15" s="11"/>
      <c r="B15" s="12">
        <v>7</v>
      </c>
      <c r="C15" s="46" t="s">
        <v>55</v>
      </c>
      <c r="D15" s="47">
        <f t="shared" si="0"/>
        <v>138554</v>
      </c>
      <c r="E15" s="47">
        <f t="shared" si="1"/>
        <v>931716.06375960982</v>
      </c>
      <c r="F15" s="47">
        <f>H15+L15+N15+P15</f>
        <v>122708</v>
      </c>
      <c r="G15" s="47">
        <f t="shared" si="3"/>
        <v>612317.34512030007</v>
      </c>
      <c r="H15" s="48">
        <v>72816</v>
      </c>
      <c r="I15" s="48">
        <v>356923.69767020002</v>
      </c>
      <c r="J15" s="48">
        <v>36607</v>
      </c>
      <c r="K15" s="48">
        <v>145575.62889580004</v>
      </c>
      <c r="L15" s="47">
        <v>48206</v>
      </c>
      <c r="M15" s="47">
        <v>253775.78</v>
      </c>
      <c r="N15" s="47">
        <v>1686</v>
      </c>
      <c r="O15" s="47">
        <v>1617.8674501</v>
      </c>
      <c r="P15" s="49">
        <v>0</v>
      </c>
      <c r="Q15" s="57">
        <v>0</v>
      </c>
      <c r="R15" s="63">
        <v>15846</v>
      </c>
      <c r="S15" s="51">
        <v>319398.71863930975</v>
      </c>
      <c r="T15" s="11"/>
      <c r="U15" s="11"/>
    </row>
    <row r="16" spans="1:21" s="10" customFormat="1" ht="40.799999999999997" customHeight="1">
      <c r="A16" s="11"/>
      <c r="B16" s="12">
        <v>8</v>
      </c>
      <c r="C16" s="46" t="s">
        <v>53</v>
      </c>
      <c r="D16" s="47">
        <f t="shared" si="0"/>
        <v>70486</v>
      </c>
      <c r="E16" s="47">
        <f t="shared" si="1"/>
        <v>369427.54062479991</v>
      </c>
      <c r="F16" s="47">
        <f t="shared" si="2"/>
        <v>55557</v>
      </c>
      <c r="G16" s="47">
        <f t="shared" si="3"/>
        <v>191576.61046219995</v>
      </c>
      <c r="H16" s="48">
        <v>24511</v>
      </c>
      <c r="I16" s="48">
        <v>75486.84</v>
      </c>
      <c r="J16" s="48">
        <v>13512</v>
      </c>
      <c r="K16" s="48">
        <v>35423.452903400001</v>
      </c>
      <c r="L16" s="48">
        <v>22449</v>
      </c>
      <c r="M16" s="48">
        <v>71948.422725299999</v>
      </c>
      <c r="N16" s="48">
        <v>8597</v>
      </c>
      <c r="O16" s="48">
        <v>44141.347736899959</v>
      </c>
      <c r="P16" s="49">
        <v>0</v>
      </c>
      <c r="Q16" s="57">
        <v>0</v>
      </c>
      <c r="R16" s="63">
        <v>14929</v>
      </c>
      <c r="S16" s="51">
        <v>177850.93016259992</v>
      </c>
      <c r="T16" s="11"/>
      <c r="U16" s="11"/>
    </row>
    <row r="17" spans="1:21" s="7" customFormat="1" ht="40.799999999999997" customHeight="1">
      <c r="A17" s="11"/>
      <c r="B17" s="12">
        <v>9</v>
      </c>
      <c r="C17" s="46" t="s">
        <v>54</v>
      </c>
      <c r="D17" s="47">
        <f t="shared" si="0"/>
        <v>54709</v>
      </c>
      <c r="E17" s="47">
        <f t="shared" si="1"/>
        <v>761083.53</v>
      </c>
      <c r="F17" s="47">
        <f t="shared" si="2"/>
        <v>42833</v>
      </c>
      <c r="G17" s="47">
        <f t="shared" si="3"/>
        <v>385779.54000000004</v>
      </c>
      <c r="H17" s="48">
        <v>18883</v>
      </c>
      <c r="I17" s="48">
        <v>143812.54</v>
      </c>
      <c r="J17" s="48">
        <v>21242</v>
      </c>
      <c r="K17" s="48">
        <v>78812.539999999994</v>
      </c>
      <c r="L17" s="47">
        <v>17780</v>
      </c>
      <c r="M17" s="48">
        <v>152230</v>
      </c>
      <c r="N17" s="48">
        <v>6170</v>
      </c>
      <c r="O17" s="48">
        <v>89737</v>
      </c>
      <c r="P17" s="49">
        <v>0</v>
      </c>
      <c r="Q17" s="57">
        <v>0</v>
      </c>
      <c r="R17" s="63">
        <v>11876</v>
      </c>
      <c r="S17" s="50">
        <v>375303.99</v>
      </c>
      <c r="T17" s="11"/>
      <c r="U17" s="4"/>
    </row>
    <row r="18" spans="1:21" s="10" customFormat="1" ht="40.799999999999997" customHeight="1">
      <c r="A18" s="11"/>
      <c r="B18" s="12">
        <v>10</v>
      </c>
      <c r="C18" s="46" t="s">
        <v>56</v>
      </c>
      <c r="D18" s="47">
        <f t="shared" si="0"/>
        <v>49100</v>
      </c>
      <c r="E18" s="47">
        <f t="shared" si="1"/>
        <v>533549.10000000009</v>
      </c>
      <c r="F18" s="47">
        <f>H18+L18+N18+P18</f>
        <v>32695</v>
      </c>
      <c r="G18" s="47">
        <f>I18+M18+O18+Q18</f>
        <v>411970.10000000003</v>
      </c>
      <c r="H18" s="48">
        <v>6851</v>
      </c>
      <c r="I18" s="48">
        <v>50711</v>
      </c>
      <c r="J18" s="48">
        <v>4656</v>
      </c>
      <c r="K18" s="48">
        <v>31440.820000000003</v>
      </c>
      <c r="L18" s="48">
        <v>18678</v>
      </c>
      <c r="M18" s="48">
        <v>289868</v>
      </c>
      <c r="N18" s="48">
        <v>7017</v>
      </c>
      <c r="O18" s="48">
        <v>70990.7</v>
      </c>
      <c r="P18" s="49">
        <v>149</v>
      </c>
      <c r="Q18" s="57">
        <v>400.40000000000003</v>
      </c>
      <c r="R18" s="63">
        <v>16405</v>
      </c>
      <c r="S18" s="50">
        <v>121579</v>
      </c>
      <c r="T18" s="11"/>
      <c r="U18" s="11"/>
    </row>
    <row r="19" spans="1:21" s="7" customFormat="1" ht="40.799999999999997" customHeight="1">
      <c r="A19" s="11"/>
      <c r="B19" s="12">
        <v>11</v>
      </c>
      <c r="C19" s="46" t="s">
        <v>57</v>
      </c>
      <c r="D19" s="47">
        <f t="shared" si="0"/>
        <v>724323</v>
      </c>
      <c r="E19" s="47">
        <f t="shared" si="1"/>
        <v>6425717.8264424885</v>
      </c>
      <c r="F19" s="47">
        <f t="shared" si="2"/>
        <v>316948</v>
      </c>
      <c r="G19" s="47">
        <f t="shared" si="3"/>
        <v>1385980.6104533887</v>
      </c>
      <c r="H19" s="47">
        <v>217000</v>
      </c>
      <c r="I19" s="47">
        <v>607839.19407260034</v>
      </c>
      <c r="J19" s="47">
        <v>30474</v>
      </c>
      <c r="K19" s="47">
        <v>57127.701028199997</v>
      </c>
      <c r="L19" s="47">
        <v>46465</v>
      </c>
      <c r="M19" s="47">
        <v>480892</v>
      </c>
      <c r="N19" s="48">
        <v>53317</v>
      </c>
      <c r="O19" s="48">
        <v>63860</v>
      </c>
      <c r="P19" s="49">
        <v>166</v>
      </c>
      <c r="Q19" s="57">
        <v>233389.41638078817</v>
      </c>
      <c r="R19" s="63">
        <v>407375</v>
      </c>
      <c r="S19" s="50">
        <v>5039737.2159890998</v>
      </c>
      <c r="T19" s="11"/>
      <c r="U19" s="4"/>
    </row>
    <row r="20" spans="1:21" s="7" customFormat="1" ht="40.799999999999997" customHeight="1" thickBot="1">
      <c r="A20" s="11"/>
      <c r="B20" s="12">
        <v>12</v>
      </c>
      <c r="C20" s="46" t="s">
        <v>58</v>
      </c>
      <c r="D20" s="47">
        <f t="shared" si="0"/>
        <v>130873</v>
      </c>
      <c r="E20" s="47">
        <f t="shared" si="1"/>
        <v>925441.16889284202</v>
      </c>
      <c r="F20" s="47">
        <f t="shared" si="2"/>
        <v>100951</v>
      </c>
      <c r="G20" s="47">
        <f t="shared" si="3"/>
        <v>646603.1168795001</v>
      </c>
      <c r="H20" s="48">
        <v>50591</v>
      </c>
      <c r="I20" s="48">
        <v>261019.42074690008</v>
      </c>
      <c r="J20" s="48">
        <v>41976</v>
      </c>
      <c r="K20" s="48">
        <v>160735.62045829996</v>
      </c>
      <c r="L20" s="48">
        <v>38079</v>
      </c>
      <c r="M20" s="48">
        <v>313945</v>
      </c>
      <c r="N20" s="48">
        <v>12281</v>
      </c>
      <c r="O20" s="48">
        <v>71638.696132600002</v>
      </c>
      <c r="P20" s="49">
        <v>0</v>
      </c>
      <c r="Q20" s="57">
        <v>0</v>
      </c>
      <c r="R20" s="63">
        <v>29922</v>
      </c>
      <c r="S20" s="50">
        <v>278838.05201334192</v>
      </c>
      <c r="T20" s="11"/>
      <c r="U20" s="4"/>
    </row>
    <row r="21" spans="1:21" s="6" customFormat="1" ht="40.799999999999997" customHeight="1" thickBot="1">
      <c r="A21" s="26"/>
      <c r="B21" s="27"/>
      <c r="C21" s="28" t="s">
        <v>18</v>
      </c>
      <c r="D21" s="52">
        <f t="shared" si="0"/>
        <v>2406329</v>
      </c>
      <c r="E21" s="52">
        <f t="shared" si="1"/>
        <v>17730836.21022984</v>
      </c>
      <c r="F21" s="52">
        <f t="shared" si="2"/>
        <v>1664489</v>
      </c>
      <c r="G21" s="52">
        <f t="shared" si="3"/>
        <v>9092840.5960484892</v>
      </c>
      <c r="H21" s="52">
        <f t="shared" ref="H21:S21" si="4">SUM(H9:H20)</f>
        <v>1025167</v>
      </c>
      <c r="I21" s="52">
        <f t="shared" si="4"/>
        <v>3930402.7409042004</v>
      </c>
      <c r="J21" s="52">
        <f t="shared" si="4"/>
        <v>630832.6</v>
      </c>
      <c r="K21" s="52">
        <f t="shared" si="4"/>
        <v>1810565.8103916254</v>
      </c>
      <c r="L21" s="52">
        <f t="shared" si="4"/>
        <v>464759</v>
      </c>
      <c r="M21" s="52">
        <f t="shared" si="4"/>
        <v>3324189.8872653004</v>
      </c>
      <c r="N21" s="52">
        <f t="shared" si="4"/>
        <v>173302</v>
      </c>
      <c r="O21" s="52">
        <f t="shared" si="4"/>
        <v>1586915.6010883008</v>
      </c>
      <c r="P21" s="52">
        <f t="shared" si="4"/>
        <v>1261</v>
      </c>
      <c r="Q21" s="58">
        <f t="shared" si="4"/>
        <v>251332.36679068819</v>
      </c>
      <c r="R21" s="65">
        <f t="shared" si="4"/>
        <v>741840</v>
      </c>
      <c r="S21" s="53">
        <f t="shared" si="4"/>
        <v>8637995.6141813509</v>
      </c>
      <c r="T21" s="26"/>
    </row>
    <row r="22" spans="1:21" ht="40.799999999999997" customHeight="1">
      <c r="B22" s="23" t="s">
        <v>19</v>
      </c>
      <c r="C22" s="112" t="s">
        <v>20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4"/>
      <c r="Q22" s="114"/>
      <c r="R22" s="114"/>
      <c r="S22" s="115"/>
    </row>
    <row r="23" spans="1:21" s="7" customFormat="1" ht="40.799999999999997" customHeight="1">
      <c r="A23" s="11"/>
      <c r="B23" s="12">
        <v>13</v>
      </c>
      <c r="C23" s="46" t="s">
        <v>49</v>
      </c>
      <c r="D23" s="47">
        <f t="shared" ref="D23:D38" si="5">F23+R23</f>
        <v>30938</v>
      </c>
      <c r="E23" s="47">
        <f t="shared" ref="E23:E37" si="6">G23+S23</f>
        <v>196508.275682882</v>
      </c>
      <c r="F23" s="47">
        <f>H23+L23+N23+P23</f>
        <v>26377</v>
      </c>
      <c r="G23" s="47">
        <f>I23+M23+O23+Q23</f>
        <v>160242.89643699999</v>
      </c>
      <c r="H23" s="47">
        <v>18351</v>
      </c>
      <c r="I23" s="47">
        <v>95045.583605199994</v>
      </c>
      <c r="J23" s="47">
        <v>16558</v>
      </c>
      <c r="K23" s="47">
        <v>73379.628158500011</v>
      </c>
      <c r="L23" s="47">
        <v>5537</v>
      </c>
      <c r="M23" s="47">
        <v>43808</v>
      </c>
      <c r="N23" s="48">
        <v>2489</v>
      </c>
      <c r="O23" s="48">
        <v>21389.312831800002</v>
      </c>
      <c r="P23" s="49">
        <v>0</v>
      </c>
      <c r="Q23" s="57">
        <v>0</v>
      </c>
      <c r="R23" s="63">
        <v>4561</v>
      </c>
      <c r="S23" s="50">
        <v>36265.379245881995</v>
      </c>
      <c r="T23" s="11"/>
      <c r="U23" s="4"/>
    </row>
    <row r="24" spans="1:21" s="7" customFormat="1" ht="40.799999999999997" customHeight="1">
      <c r="A24" s="11"/>
      <c r="B24" s="12">
        <v>14</v>
      </c>
      <c r="C24" s="46" t="s">
        <v>50</v>
      </c>
      <c r="D24" s="47">
        <f t="shared" si="5"/>
        <v>8644</v>
      </c>
      <c r="E24" s="47">
        <f t="shared" si="6"/>
        <v>65596.951009199998</v>
      </c>
      <c r="F24" s="47">
        <f t="shared" ref="F24:F38" si="7">H24+L24+N24+P24</f>
        <v>4159</v>
      </c>
      <c r="G24" s="47">
        <f t="shared" ref="G24:G38" si="8">I24+M24+O24+Q24</f>
        <v>26002.810627899995</v>
      </c>
      <c r="H24" s="48">
        <v>158</v>
      </c>
      <c r="I24" s="48">
        <v>3150.5836644999999</v>
      </c>
      <c r="J24" s="48">
        <v>0</v>
      </c>
      <c r="K24" s="48">
        <v>0</v>
      </c>
      <c r="L24" s="48">
        <v>3232</v>
      </c>
      <c r="M24" s="48">
        <v>17192.620148999998</v>
      </c>
      <c r="N24" s="48">
        <v>769</v>
      </c>
      <c r="O24" s="48">
        <v>5659.6068143999992</v>
      </c>
      <c r="P24" s="49">
        <v>0</v>
      </c>
      <c r="Q24" s="57">
        <v>0</v>
      </c>
      <c r="R24" s="63">
        <v>4485</v>
      </c>
      <c r="S24" s="50">
        <v>39594.1403813</v>
      </c>
      <c r="T24" s="11"/>
      <c r="U24" s="4"/>
    </row>
    <row r="25" spans="1:21" s="7" customFormat="1" ht="40.799999999999997" customHeight="1">
      <c r="A25" s="11"/>
      <c r="B25" s="12">
        <v>15</v>
      </c>
      <c r="C25" s="46" t="s">
        <v>51</v>
      </c>
      <c r="D25" s="47">
        <f t="shared" si="5"/>
        <v>1861400</v>
      </c>
      <c r="E25" s="47">
        <f t="shared" si="6"/>
        <v>4497209.6141371746</v>
      </c>
      <c r="F25" s="47">
        <f t="shared" si="7"/>
        <v>476971</v>
      </c>
      <c r="G25" s="47">
        <f t="shared" si="8"/>
        <v>1962141.8500304753</v>
      </c>
      <c r="H25" s="48">
        <v>289826</v>
      </c>
      <c r="I25" s="48">
        <v>1093685.7106918001</v>
      </c>
      <c r="J25" s="48">
        <v>52186</v>
      </c>
      <c r="K25" s="48">
        <v>92487.061488899999</v>
      </c>
      <c r="L25" s="48">
        <v>11359</v>
      </c>
      <c r="M25" s="48">
        <v>766809.55238297582</v>
      </c>
      <c r="N25" s="48">
        <v>175786</v>
      </c>
      <c r="O25" s="48">
        <v>101646.58695569936</v>
      </c>
      <c r="P25" s="49">
        <v>0</v>
      </c>
      <c r="Q25" s="57">
        <v>0</v>
      </c>
      <c r="R25" s="63">
        <v>1384429</v>
      </c>
      <c r="S25" s="51">
        <v>2535067.7641066997</v>
      </c>
      <c r="T25" s="11"/>
      <c r="U25" s="4"/>
    </row>
    <row r="26" spans="1:21" s="7" customFormat="1" ht="40.799999999999997" customHeight="1">
      <c r="A26" s="11"/>
      <c r="B26" s="12">
        <v>16</v>
      </c>
      <c r="C26" s="46" t="s">
        <v>52</v>
      </c>
      <c r="D26" s="47">
        <f t="shared" si="5"/>
        <v>332785</v>
      </c>
      <c r="E26" s="47">
        <f t="shared" si="6"/>
        <v>1659171.6788885</v>
      </c>
      <c r="F26" s="47">
        <f t="shared" si="7"/>
        <v>104659</v>
      </c>
      <c r="G26" s="47">
        <f t="shared" si="8"/>
        <v>818995.12340829999</v>
      </c>
      <c r="H26" s="47">
        <v>72397</v>
      </c>
      <c r="I26" s="47">
        <v>293884.96314790001</v>
      </c>
      <c r="J26" s="47">
        <v>11776</v>
      </c>
      <c r="K26" s="47">
        <v>22078.115172900001</v>
      </c>
      <c r="L26" s="47">
        <v>28260</v>
      </c>
      <c r="M26" s="47">
        <v>491299.501452</v>
      </c>
      <c r="N26" s="48">
        <v>4002</v>
      </c>
      <c r="O26" s="48">
        <v>33810.658808400003</v>
      </c>
      <c r="P26" s="49">
        <v>0</v>
      </c>
      <c r="Q26" s="57">
        <v>0</v>
      </c>
      <c r="R26" s="63">
        <v>228126</v>
      </c>
      <c r="S26" s="50">
        <v>840176.55548019998</v>
      </c>
      <c r="T26" s="11"/>
      <c r="U26" s="4"/>
    </row>
    <row r="27" spans="1:21" s="7" customFormat="1" ht="40.799999999999997" customHeight="1">
      <c r="A27" s="11"/>
      <c r="B27" s="12">
        <v>17</v>
      </c>
      <c r="C27" s="46" t="s">
        <v>21</v>
      </c>
      <c r="D27" s="47">
        <f t="shared" si="5"/>
        <v>24293</v>
      </c>
      <c r="E27" s="47">
        <f t="shared" si="6"/>
        <v>452353.74664925161</v>
      </c>
      <c r="F27" s="47">
        <f t="shared" si="7"/>
        <v>15869</v>
      </c>
      <c r="G27" s="47">
        <f t="shared" si="8"/>
        <v>337323.89417244389</v>
      </c>
      <c r="H27" s="47">
        <v>9231</v>
      </c>
      <c r="I27" s="47">
        <v>196082.89702931573</v>
      </c>
      <c r="J27" s="47">
        <v>4231</v>
      </c>
      <c r="K27" s="47">
        <v>43294.897970815706</v>
      </c>
      <c r="L27" s="47">
        <v>6634</v>
      </c>
      <c r="M27" s="47">
        <v>141210.94414634811</v>
      </c>
      <c r="N27" s="48">
        <v>4</v>
      </c>
      <c r="O27" s="48">
        <v>30.052996780000001</v>
      </c>
      <c r="P27" s="49">
        <v>0</v>
      </c>
      <c r="Q27" s="57">
        <v>0</v>
      </c>
      <c r="R27" s="63">
        <v>8424</v>
      </c>
      <c r="S27" s="50">
        <v>115029.85247680772</v>
      </c>
      <c r="T27" s="11"/>
      <c r="U27" s="4"/>
    </row>
    <row r="28" spans="1:21" s="7" customFormat="1" ht="40.799999999999997" customHeight="1">
      <c r="A28" s="11"/>
      <c r="B28" s="12">
        <v>18</v>
      </c>
      <c r="C28" s="46" t="s">
        <v>22</v>
      </c>
      <c r="D28" s="47">
        <f t="shared" si="5"/>
        <v>114718</v>
      </c>
      <c r="E28" s="47">
        <f t="shared" si="6"/>
        <v>268977.18899568002</v>
      </c>
      <c r="F28" s="47">
        <f t="shared" si="7"/>
        <v>50619</v>
      </c>
      <c r="G28" s="47">
        <f t="shared" si="8"/>
        <v>118002.18899568</v>
      </c>
      <c r="H28" s="47">
        <v>46902</v>
      </c>
      <c r="I28" s="47">
        <v>24227</v>
      </c>
      <c r="J28" s="47">
        <v>44797</v>
      </c>
      <c r="K28" s="47">
        <v>11446</v>
      </c>
      <c r="L28" s="47">
        <v>2487</v>
      </c>
      <c r="M28" s="47">
        <v>92979</v>
      </c>
      <c r="N28" s="48">
        <v>1230</v>
      </c>
      <c r="O28" s="48">
        <v>796.18899567999995</v>
      </c>
      <c r="P28" s="49">
        <v>0</v>
      </c>
      <c r="Q28" s="57">
        <v>0</v>
      </c>
      <c r="R28" s="63">
        <v>64099</v>
      </c>
      <c r="S28" s="50">
        <v>150975</v>
      </c>
      <c r="T28" s="11"/>
      <c r="U28" s="4"/>
    </row>
    <row r="29" spans="1:21" s="9" customFormat="1" ht="40.799999999999997" customHeight="1">
      <c r="A29" s="11"/>
      <c r="B29" s="12">
        <v>19</v>
      </c>
      <c r="C29" s="46" t="s">
        <v>23</v>
      </c>
      <c r="D29" s="47">
        <f t="shared" si="5"/>
        <v>31555</v>
      </c>
      <c r="E29" s="47">
        <f t="shared" si="6"/>
        <v>107256.94999999998</v>
      </c>
      <c r="F29" s="47">
        <f t="shared" si="7"/>
        <v>20816</v>
      </c>
      <c r="G29" s="47">
        <f t="shared" si="8"/>
        <v>45274.499999999993</v>
      </c>
      <c r="H29" s="48">
        <v>20349</v>
      </c>
      <c r="I29" s="48">
        <v>31507.869999999995</v>
      </c>
      <c r="J29" s="48">
        <v>0</v>
      </c>
      <c r="K29" s="48">
        <v>0</v>
      </c>
      <c r="L29" s="48">
        <v>193</v>
      </c>
      <c r="M29" s="48">
        <v>11846.99</v>
      </c>
      <c r="N29" s="48">
        <v>274</v>
      </c>
      <c r="O29" s="48">
        <v>1919.6400000000003</v>
      </c>
      <c r="P29" s="49">
        <v>0</v>
      </c>
      <c r="Q29" s="57">
        <v>0</v>
      </c>
      <c r="R29" s="63">
        <v>10739</v>
      </c>
      <c r="S29" s="51">
        <v>61982.45</v>
      </c>
      <c r="T29" s="11"/>
      <c r="U29" s="5"/>
    </row>
    <row r="30" spans="1:21" s="7" customFormat="1" ht="40.799999999999997" customHeight="1">
      <c r="A30" s="11"/>
      <c r="B30" s="12">
        <v>20</v>
      </c>
      <c r="C30" s="46" t="s">
        <v>24</v>
      </c>
      <c r="D30" s="47">
        <f t="shared" si="5"/>
        <v>405968</v>
      </c>
      <c r="E30" s="47">
        <f t="shared" si="6"/>
        <v>332700.33565688052</v>
      </c>
      <c r="F30" s="47">
        <f t="shared" si="7"/>
        <v>295224</v>
      </c>
      <c r="G30" s="47">
        <f t="shared" si="8"/>
        <v>213598.36317708358</v>
      </c>
      <c r="H30" s="47">
        <v>191288</v>
      </c>
      <c r="I30" s="47">
        <v>98012.788152163455</v>
      </c>
      <c r="J30" s="47">
        <v>182013</v>
      </c>
      <c r="K30" s="47">
        <v>40090.595949463474</v>
      </c>
      <c r="L30" s="47">
        <v>103915</v>
      </c>
      <c r="M30" s="47">
        <v>115149.66678069215</v>
      </c>
      <c r="N30" s="48">
        <v>16</v>
      </c>
      <c r="O30" s="48">
        <v>1.10735702798</v>
      </c>
      <c r="P30" s="49">
        <v>5</v>
      </c>
      <c r="Q30" s="57">
        <v>434.80088719999998</v>
      </c>
      <c r="R30" s="63">
        <v>110744</v>
      </c>
      <c r="S30" s="50">
        <v>119101.97247979695</v>
      </c>
      <c r="T30" s="11"/>
      <c r="U30" s="4"/>
    </row>
    <row r="31" spans="1:21" s="10" customFormat="1" ht="40.799999999999997" customHeight="1">
      <c r="A31" s="11"/>
      <c r="B31" s="12">
        <v>21</v>
      </c>
      <c r="C31" s="46" t="s">
        <v>25</v>
      </c>
      <c r="D31" s="47">
        <f t="shared" si="5"/>
        <v>112162</v>
      </c>
      <c r="E31" s="47">
        <f t="shared" si="6"/>
        <v>1455075.2603</v>
      </c>
      <c r="F31" s="47">
        <f t="shared" si="7"/>
        <v>68267</v>
      </c>
      <c r="G31" s="47">
        <f t="shared" si="8"/>
        <v>739301.26029999997</v>
      </c>
      <c r="H31" s="47">
        <v>53699</v>
      </c>
      <c r="I31" s="47">
        <v>375686.45528290002</v>
      </c>
      <c r="J31" s="47">
        <v>30830</v>
      </c>
      <c r="K31" s="47">
        <v>142613.11450080003</v>
      </c>
      <c r="L31" s="47">
        <v>9606</v>
      </c>
      <c r="M31" s="47">
        <v>361557.22029999999</v>
      </c>
      <c r="N31" s="47">
        <v>4962</v>
      </c>
      <c r="O31" s="47">
        <v>2057.5847171000205</v>
      </c>
      <c r="P31" s="47">
        <v>0</v>
      </c>
      <c r="Q31" s="57">
        <v>0</v>
      </c>
      <c r="R31" s="66">
        <v>43895</v>
      </c>
      <c r="S31" s="67">
        <v>715774</v>
      </c>
      <c r="T31" s="11"/>
      <c r="U31" s="11"/>
    </row>
    <row r="32" spans="1:21" s="5" customFormat="1" ht="40.799999999999997" customHeight="1">
      <c r="A32" s="11"/>
      <c r="B32" s="12">
        <v>22</v>
      </c>
      <c r="C32" s="46" t="s">
        <v>26</v>
      </c>
      <c r="D32" s="47">
        <f t="shared" si="5"/>
        <v>51527</v>
      </c>
      <c r="E32" s="47">
        <f t="shared" si="6"/>
        <v>25914</v>
      </c>
      <c r="F32" s="47">
        <f t="shared" si="7"/>
        <v>30890</v>
      </c>
      <c r="G32" s="47">
        <f t="shared" si="8"/>
        <v>14110</v>
      </c>
      <c r="H32" s="47">
        <v>7644</v>
      </c>
      <c r="I32" s="47">
        <v>1887</v>
      </c>
      <c r="J32" s="47">
        <v>3966</v>
      </c>
      <c r="K32" s="47">
        <v>1029</v>
      </c>
      <c r="L32" s="47">
        <v>23229</v>
      </c>
      <c r="M32" s="47">
        <v>9477</v>
      </c>
      <c r="N32" s="48">
        <v>17</v>
      </c>
      <c r="O32" s="48">
        <v>2746</v>
      </c>
      <c r="P32" s="49">
        <v>0</v>
      </c>
      <c r="Q32" s="57">
        <v>0</v>
      </c>
      <c r="R32" s="63">
        <v>20637</v>
      </c>
      <c r="S32" s="50">
        <v>11804</v>
      </c>
      <c r="T32" s="11"/>
    </row>
    <row r="33" spans="1:21" s="5" customFormat="1" ht="40.799999999999997" customHeight="1">
      <c r="A33" s="11"/>
      <c r="B33" s="12">
        <v>23</v>
      </c>
      <c r="C33" s="46" t="s">
        <v>44</v>
      </c>
      <c r="D33" s="47">
        <f>F33+R33</f>
        <v>127421</v>
      </c>
      <c r="E33" s="47">
        <f>G33+S33</f>
        <v>214517.78279539989</v>
      </c>
      <c r="F33" s="47">
        <f>H33+L33+N33+P33</f>
        <v>120017</v>
      </c>
      <c r="G33" s="47">
        <f>I33+M33+O33+Q33</f>
        <v>74528.782795399908</v>
      </c>
      <c r="H33" s="47">
        <v>93840</v>
      </c>
      <c r="I33" s="47">
        <v>18343.729082999886</v>
      </c>
      <c r="J33" s="47">
        <v>93819</v>
      </c>
      <c r="K33" s="47">
        <v>18198.544964199886</v>
      </c>
      <c r="L33" s="47">
        <v>260</v>
      </c>
      <c r="M33" s="47">
        <v>7544</v>
      </c>
      <c r="N33" s="48">
        <v>25917</v>
      </c>
      <c r="O33" s="48">
        <v>48641.053712400026</v>
      </c>
      <c r="P33" s="49">
        <v>0</v>
      </c>
      <c r="Q33" s="57">
        <v>0</v>
      </c>
      <c r="R33" s="63">
        <v>7404</v>
      </c>
      <c r="S33" s="50">
        <v>139989</v>
      </c>
      <c r="T33" s="11"/>
    </row>
    <row r="34" spans="1:21" s="7" customFormat="1" ht="40.799999999999997" customHeight="1">
      <c r="A34" s="11"/>
      <c r="B34" s="12">
        <v>24</v>
      </c>
      <c r="C34" s="46" t="s">
        <v>27</v>
      </c>
      <c r="D34" s="47">
        <f t="shared" si="5"/>
        <v>44972</v>
      </c>
      <c r="E34" s="47">
        <f t="shared" si="6"/>
        <v>169247.90627910683</v>
      </c>
      <c r="F34" s="47">
        <f t="shared" si="7"/>
        <v>25955</v>
      </c>
      <c r="G34" s="47">
        <f t="shared" si="8"/>
        <v>114541.90627910683</v>
      </c>
      <c r="H34" s="48">
        <v>8429</v>
      </c>
      <c r="I34" s="48">
        <v>31507.200641845364</v>
      </c>
      <c r="J34" s="48">
        <v>5645</v>
      </c>
      <c r="K34" s="48">
        <v>17796.786238478853</v>
      </c>
      <c r="L34" s="48">
        <v>16851</v>
      </c>
      <c r="M34" s="48">
        <v>76116.228731561467</v>
      </c>
      <c r="N34" s="48">
        <v>675</v>
      </c>
      <c r="O34" s="48">
        <v>6918.4769056999985</v>
      </c>
      <c r="P34" s="49">
        <v>0</v>
      </c>
      <c r="Q34" s="57">
        <v>0</v>
      </c>
      <c r="R34" s="63">
        <v>19017</v>
      </c>
      <c r="S34" s="51">
        <v>54706</v>
      </c>
      <c r="T34" s="11"/>
      <c r="U34" s="4"/>
    </row>
    <row r="35" spans="1:21" s="7" customFormat="1" ht="40.799999999999997" customHeight="1">
      <c r="A35" s="11"/>
      <c r="B35" s="12">
        <v>25</v>
      </c>
      <c r="C35" s="46" t="s">
        <v>28</v>
      </c>
      <c r="D35" s="47">
        <f t="shared" si="5"/>
        <v>44364</v>
      </c>
      <c r="E35" s="47">
        <f t="shared" si="6"/>
        <v>340639.22947900015</v>
      </c>
      <c r="F35" s="47">
        <f t="shared" si="7"/>
        <v>27497</v>
      </c>
      <c r="G35" s="47">
        <f t="shared" si="8"/>
        <v>233090.48344340007</v>
      </c>
      <c r="H35" s="47">
        <v>16163</v>
      </c>
      <c r="I35" s="47">
        <v>129436.18763290008</v>
      </c>
      <c r="J35" s="47">
        <v>2804</v>
      </c>
      <c r="K35" s="47">
        <v>15505.496691199995</v>
      </c>
      <c r="L35" s="47">
        <v>8272</v>
      </c>
      <c r="M35" s="47">
        <v>82305.001434799982</v>
      </c>
      <c r="N35" s="48">
        <v>3062</v>
      </c>
      <c r="O35" s="48">
        <v>21349.294375699999</v>
      </c>
      <c r="P35" s="49">
        <v>0</v>
      </c>
      <c r="Q35" s="57">
        <v>0</v>
      </c>
      <c r="R35" s="63">
        <v>16867</v>
      </c>
      <c r="S35" s="50">
        <v>107548.74603560008</v>
      </c>
      <c r="T35" s="11"/>
      <c r="U35" s="4"/>
    </row>
    <row r="36" spans="1:21" s="9" customFormat="1" ht="40.799999999999997" customHeight="1">
      <c r="A36" s="11"/>
      <c r="B36" s="12">
        <v>26</v>
      </c>
      <c r="C36" s="46" t="s">
        <v>29</v>
      </c>
      <c r="D36" s="47">
        <f t="shared" si="5"/>
        <v>139940</v>
      </c>
      <c r="E36" s="47">
        <f t="shared" si="6"/>
        <v>31815.611125200001</v>
      </c>
      <c r="F36" s="47">
        <f t="shared" si="7"/>
        <v>132390</v>
      </c>
      <c r="G36" s="47">
        <f t="shared" si="8"/>
        <v>28541.392753200002</v>
      </c>
      <c r="H36" s="48">
        <v>57905</v>
      </c>
      <c r="I36" s="48">
        <v>12314.2616949</v>
      </c>
      <c r="J36" s="48">
        <v>54102</v>
      </c>
      <c r="K36" s="48">
        <v>11795.115148100002</v>
      </c>
      <c r="L36" s="48">
        <v>5</v>
      </c>
      <c r="M36" s="48">
        <v>28.674150000000001</v>
      </c>
      <c r="N36" s="48">
        <v>74480</v>
      </c>
      <c r="O36" s="48">
        <v>16198.456908300001</v>
      </c>
      <c r="P36" s="49">
        <v>0</v>
      </c>
      <c r="Q36" s="57">
        <v>0</v>
      </c>
      <c r="R36" s="63">
        <v>7550</v>
      </c>
      <c r="S36" s="51">
        <v>3274.2183719999998</v>
      </c>
      <c r="T36" s="11"/>
      <c r="U36" s="5"/>
    </row>
    <row r="37" spans="1:21" s="5" customFormat="1" ht="40.799999999999997" customHeight="1" thickBot="1">
      <c r="A37" s="11"/>
      <c r="B37" s="12">
        <v>27</v>
      </c>
      <c r="C37" s="46" t="s">
        <v>30</v>
      </c>
      <c r="D37" s="47">
        <f t="shared" si="5"/>
        <v>69950</v>
      </c>
      <c r="E37" s="47">
        <f t="shared" si="6"/>
        <v>26860</v>
      </c>
      <c r="F37" s="47">
        <f t="shared" si="7"/>
        <v>68789</v>
      </c>
      <c r="G37" s="47">
        <f t="shared" si="8"/>
        <v>23866</v>
      </c>
      <c r="H37" s="47">
        <v>7109</v>
      </c>
      <c r="I37" s="47">
        <v>2747</v>
      </c>
      <c r="J37" s="47">
        <v>7109</v>
      </c>
      <c r="K37" s="47">
        <v>2747</v>
      </c>
      <c r="L37" s="47">
        <v>177</v>
      </c>
      <c r="M37" s="47">
        <v>4266</v>
      </c>
      <c r="N37" s="48">
        <v>61503</v>
      </c>
      <c r="O37" s="48">
        <v>16853</v>
      </c>
      <c r="P37" s="49">
        <v>0</v>
      </c>
      <c r="Q37" s="57">
        <v>0</v>
      </c>
      <c r="R37" s="63">
        <v>1161</v>
      </c>
      <c r="S37" s="50">
        <v>2994</v>
      </c>
      <c r="T37" s="11"/>
    </row>
    <row r="38" spans="1:21" s="6" customFormat="1" ht="40.799999999999997" customHeight="1" thickBot="1">
      <c r="A38" s="26"/>
      <c r="B38" s="27"/>
      <c r="C38" s="28" t="s">
        <v>18</v>
      </c>
      <c r="D38" s="52">
        <f t="shared" si="5"/>
        <v>3400637</v>
      </c>
      <c r="E38" s="52">
        <f>E37+E36+E35+E34+E33+E32+E31+E30+E29+E28+E27+E26+E25+E24+E23</f>
        <v>9843844.5309982765</v>
      </c>
      <c r="F38" s="52">
        <f t="shared" si="7"/>
        <v>1468499</v>
      </c>
      <c r="G38" s="52">
        <f t="shared" si="8"/>
        <v>4909561.4524199888</v>
      </c>
      <c r="H38" s="52">
        <f>SUM(H23:H37)</f>
        <v>893291</v>
      </c>
      <c r="I38" s="52">
        <f t="shared" ref="I38:S38" si="9">SUM(I23:I37)</f>
        <v>2407519.2306264248</v>
      </c>
      <c r="J38" s="52">
        <f t="shared" si="9"/>
        <v>509836</v>
      </c>
      <c r="K38" s="52">
        <f t="shared" si="9"/>
        <v>492461.35628335795</v>
      </c>
      <c r="L38" s="52">
        <f t="shared" si="9"/>
        <v>220017</v>
      </c>
      <c r="M38" s="52">
        <f t="shared" si="9"/>
        <v>2221590.399527377</v>
      </c>
      <c r="N38" s="52">
        <f t="shared" si="9"/>
        <v>355186</v>
      </c>
      <c r="O38" s="52">
        <f t="shared" si="9"/>
        <v>280017.02137898735</v>
      </c>
      <c r="P38" s="52">
        <f t="shared" si="9"/>
        <v>5</v>
      </c>
      <c r="Q38" s="58">
        <f t="shared" si="9"/>
        <v>434.80088719999998</v>
      </c>
      <c r="R38" s="65">
        <f t="shared" si="9"/>
        <v>1932138</v>
      </c>
      <c r="S38" s="53">
        <f t="shared" si="9"/>
        <v>4934283.0785782868</v>
      </c>
      <c r="T38" s="26"/>
    </row>
    <row r="39" spans="1:21" ht="40.799999999999997" customHeight="1" thickBot="1">
      <c r="B39" s="23" t="s">
        <v>31</v>
      </c>
      <c r="C39" s="116" t="s">
        <v>32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8"/>
    </row>
    <row r="40" spans="1:21" s="8" customFormat="1" ht="40.799999999999997" customHeight="1" thickBot="1">
      <c r="A40" s="30"/>
      <c r="B40" s="31">
        <v>28</v>
      </c>
      <c r="C40" s="46" t="s">
        <v>33</v>
      </c>
      <c r="D40" s="47">
        <f>F40+R40</f>
        <v>347023</v>
      </c>
      <c r="E40" s="47">
        <f>G40+S40</f>
        <v>741940.65</v>
      </c>
      <c r="F40" s="47">
        <f>H40+L40+N40+P40</f>
        <v>328102</v>
      </c>
      <c r="G40" s="47">
        <f>I40+M40+O40+Q40</f>
        <v>698920.65</v>
      </c>
      <c r="H40" s="47">
        <v>251098</v>
      </c>
      <c r="I40" s="47">
        <v>611313.72</v>
      </c>
      <c r="J40" s="47">
        <v>183513</v>
      </c>
      <c r="K40" s="47">
        <v>389087.40000000008</v>
      </c>
      <c r="L40" s="47">
        <v>71915</v>
      </c>
      <c r="M40" s="47">
        <v>57236.62999999999</v>
      </c>
      <c r="N40" s="47">
        <v>5089</v>
      </c>
      <c r="O40" s="32">
        <v>30370.3</v>
      </c>
      <c r="P40" s="57">
        <v>0</v>
      </c>
      <c r="Q40" s="57">
        <v>0</v>
      </c>
      <c r="R40" s="76">
        <v>18921</v>
      </c>
      <c r="S40" s="29">
        <v>43020</v>
      </c>
      <c r="T40" s="30"/>
      <c r="U40" s="77"/>
    </row>
    <row r="41" spans="1:21" s="6" customFormat="1" ht="40.799999999999997" customHeight="1" thickBot="1">
      <c r="A41" s="26"/>
      <c r="B41" s="27"/>
      <c r="C41" s="28" t="s">
        <v>18</v>
      </c>
      <c r="D41" s="28">
        <f>D40</f>
        <v>347023</v>
      </c>
      <c r="E41" s="28">
        <f t="shared" ref="E41:S41" si="10">E40</f>
        <v>741940.65</v>
      </c>
      <c r="F41" s="28">
        <f t="shared" si="10"/>
        <v>328102</v>
      </c>
      <c r="G41" s="28">
        <f t="shared" si="10"/>
        <v>698920.65</v>
      </c>
      <c r="H41" s="28">
        <f t="shared" si="10"/>
        <v>251098</v>
      </c>
      <c r="I41" s="28">
        <f t="shared" si="10"/>
        <v>611313.72</v>
      </c>
      <c r="J41" s="28">
        <f t="shared" si="10"/>
        <v>183513</v>
      </c>
      <c r="K41" s="28">
        <f t="shared" si="10"/>
        <v>389087.40000000008</v>
      </c>
      <c r="L41" s="28">
        <f t="shared" si="10"/>
        <v>71915</v>
      </c>
      <c r="M41" s="28">
        <f t="shared" si="10"/>
        <v>57236.62999999999</v>
      </c>
      <c r="N41" s="28">
        <f t="shared" si="10"/>
        <v>5089</v>
      </c>
      <c r="O41" s="28">
        <f t="shared" si="10"/>
        <v>30370.3</v>
      </c>
      <c r="P41" s="28">
        <f t="shared" si="10"/>
        <v>0</v>
      </c>
      <c r="Q41" s="60">
        <f t="shared" si="10"/>
        <v>0</v>
      </c>
      <c r="R41" s="68">
        <f t="shared" si="10"/>
        <v>18921</v>
      </c>
      <c r="S41" s="29">
        <f t="shared" si="10"/>
        <v>43020</v>
      </c>
      <c r="T41" s="26"/>
    </row>
    <row r="42" spans="1:21" s="2" customFormat="1" ht="40.799999999999997" customHeight="1">
      <c r="A42" s="14"/>
      <c r="B42" s="23" t="s">
        <v>34</v>
      </c>
      <c r="C42" s="112" t="s">
        <v>35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  <c r="Q42" s="114"/>
      <c r="R42" s="114"/>
      <c r="S42" s="115"/>
      <c r="T42" s="14"/>
    </row>
    <row r="43" spans="1:21" s="2" customFormat="1" ht="40.799999999999997" customHeight="1" thickBot="1">
      <c r="A43" s="14"/>
      <c r="B43" s="31">
        <v>29</v>
      </c>
      <c r="C43" s="46" t="s">
        <v>36</v>
      </c>
      <c r="D43" s="54">
        <f>F43+R43</f>
        <v>1499087</v>
      </c>
      <c r="E43" s="54">
        <f>G43+S43</f>
        <v>1096130.5628380999</v>
      </c>
      <c r="F43" s="54">
        <f>H43+L43+N43+P43</f>
        <v>1336061</v>
      </c>
      <c r="G43" s="54">
        <f>I43+M43+O43+Q43</f>
        <v>973222.29845949996</v>
      </c>
      <c r="H43" s="55">
        <v>1111629</v>
      </c>
      <c r="I43" s="55">
        <v>826076.00866289996</v>
      </c>
      <c r="J43" s="55">
        <v>763049</v>
      </c>
      <c r="K43" s="55">
        <v>530124.49024177494</v>
      </c>
      <c r="L43" s="55">
        <v>11322</v>
      </c>
      <c r="M43" s="55">
        <v>12395.25</v>
      </c>
      <c r="N43" s="55">
        <v>213110</v>
      </c>
      <c r="O43" s="55">
        <v>134751.03979660003</v>
      </c>
      <c r="P43" s="55">
        <v>0</v>
      </c>
      <c r="Q43" s="57">
        <v>0</v>
      </c>
      <c r="R43" s="69">
        <v>163026</v>
      </c>
      <c r="S43" s="70">
        <v>122908.26437859998</v>
      </c>
      <c r="T43" s="14"/>
    </row>
    <row r="44" spans="1:21" s="6" customFormat="1" ht="40.799999999999997" customHeight="1" thickBot="1">
      <c r="A44" s="26"/>
      <c r="B44" s="27"/>
      <c r="C44" s="28" t="s">
        <v>18</v>
      </c>
      <c r="D44" s="28">
        <f>F44+R44</f>
        <v>1499087</v>
      </c>
      <c r="E44" s="28">
        <f>G44+S44</f>
        <v>1096130.5628380999</v>
      </c>
      <c r="F44" s="28">
        <f>H44+L44+N44+P44</f>
        <v>1336061</v>
      </c>
      <c r="G44" s="28">
        <f>I44+M44+O44+Q44</f>
        <v>973222.29845949996</v>
      </c>
      <c r="H44" s="28">
        <f t="shared" ref="H44:S44" si="11">SUM(H43)</f>
        <v>1111629</v>
      </c>
      <c r="I44" s="28">
        <f t="shared" si="11"/>
        <v>826076.00866289996</v>
      </c>
      <c r="J44" s="28">
        <f t="shared" si="11"/>
        <v>763049</v>
      </c>
      <c r="K44" s="28">
        <f t="shared" si="11"/>
        <v>530124.49024177494</v>
      </c>
      <c r="L44" s="28">
        <f t="shared" si="11"/>
        <v>11322</v>
      </c>
      <c r="M44" s="28">
        <f t="shared" si="11"/>
        <v>12395.25</v>
      </c>
      <c r="N44" s="28">
        <f t="shared" si="11"/>
        <v>213110</v>
      </c>
      <c r="O44" s="28">
        <f t="shared" si="11"/>
        <v>134751.03979660003</v>
      </c>
      <c r="P44" s="28">
        <f t="shared" si="11"/>
        <v>0</v>
      </c>
      <c r="Q44" s="60">
        <f t="shared" si="11"/>
        <v>0</v>
      </c>
      <c r="R44" s="71">
        <f t="shared" si="11"/>
        <v>163026</v>
      </c>
      <c r="S44" s="29">
        <f t="shared" si="11"/>
        <v>122908.26437859998</v>
      </c>
      <c r="T44" s="26"/>
    </row>
    <row r="45" spans="1:21" ht="40.799999999999997" customHeight="1" thickBot="1">
      <c r="B45" s="33"/>
      <c r="C45" s="105" t="s">
        <v>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34"/>
      <c r="O45" s="34"/>
      <c r="P45" s="35"/>
      <c r="Q45" s="59"/>
      <c r="R45" s="72"/>
      <c r="S45" s="36"/>
    </row>
    <row r="46" spans="1:21" s="6" customFormat="1" ht="40.799999999999997" customHeight="1" thickBot="1">
      <c r="A46" s="26"/>
      <c r="B46" s="27"/>
      <c r="C46" s="28" t="s">
        <v>38</v>
      </c>
      <c r="D46" s="28">
        <f>D21+D38</f>
        <v>5806966</v>
      </c>
      <c r="E46" s="28">
        <f>E38+E21</f>
        <v>27574680.741228119</v>
      </c>
      <c r="F46" s="28">
        <f>F21+F38</f>
        <v>3132988</v>
      </c>
      <c r="G46" s="28">
        <f>G21+G38</f>
        <v>14002402.048468478</v>
      </c>
      <c r="H46" s="28">
        <f t="shared" ref="H46:S46" si="12">H21+H38</f>
        <v>1918458</v>
      </c>
      <c r="I46" s="28">
        <f t="shared" si="12"/>
        <v>6337921.9715306256</v>
      </c>
      <c r="J46" s="28">
        <f t="shared" si="12"/>
        <v>1140668.6000000001</v>
      </c>
      <c r="K46" s="28">
        <f t="shared" si="12"/>
        <v>2303027.1666749832</v>
      </c>
      <c r="L46" s="28">
        <f t="shared" si="12"/>
        <v>684776</v>
      </c>
      <c r="M46" s="28">
        <f t="shared" si="12"/>
        <v>5545780.2867926769</v>
      </c>
      <c r="N46" s="28">
        <f t="shared" si="12"/>
        <v>528488</v>
      </c>
      <c r="O46" s="28">
        <f t="shared" si="12"/>
        <v>1866932.6224672883</v>
      </c>
      <c r="P46" s="28">
        <f t="shared" si="12"/>
        <v>1266</v>
      </c>
      <c r="Q46" s="60">
        <f t="shared" si="12"/>
        <v>251767.16767788818</v>
      </c>
      <c r="R46" s="71">
        <f t="shared" si="12"/>
        <v>2673978</v>
      </c>
      <c r="S46" s="29">
        <f t="shared" si="12"/>
        <v>13572278.692759637</v>
      </c>
      <c r="T46" s="26"/>
    </row>
    <row r="47" spans="1:21" s="6" customFormat="1" ht="40.799999999999997" customHeight="1" thickBot="1">
      <c r="A47" s="26"/>
      <c r="B47" s="27"/>
      <c r="C47" s="28" t="s">
        <v>39</v>
      </c>
      <c r="D47" s="28">
        <f>D41</f>
        <v>347023</v>
      </c>
      <c r="E47" s="28">
        <f t="shared" ref="E47:S47" si="13">E41</f>
        <v>741940.65</v>
      </c>
      <c r="F47" s="28">
        <f t="shared" si="13"/>
        <v>328102</v>
      </c>
      <c r="G47" s="28">
        <f t="shared" si="13"/>
        <v>698920.65</v>
      </c>
      <c r="H47" s="28">
        <f t="shared" si="13"/>
        <v>251098</v>
      </c>
      <c r="I47" s="28">
        <f t="shared" si="13"/>
        <v>611313.72</v>
      </c>
      <c r="J47" s="28">
        <f t="shared" si="13"/>
        <v>183513</v>
      </c>
      <c r="K47" s="28">
        <f t="shared" si="13"/>
        <v>389087.40000000008</v>
      </c>
      <c r="L47" s="28">
        <f t="shared" si="13"/>
        <v>71915</v>
      </c>
      <c r="M47" s="28">
        <f t="shared" si="13"/>
        <v>57236.62999999999</v>
      </c>
      <c r="N47" s="28">
        <f t="shared" si="13"/>
        <v>5089</v>
      </c>
      <c r="O47" s="28">
        <f t="shared" si="13"/>
        <v>30370.3</v>
      </c>
      <c r="P47" s="28">
        <f t="shared" si="13"/>
        <v>0</v>
      </c>
      <c r="Q47" s="57">
        <f t="shared" si="13"/>
        <v>0</v>
      </c>
      <c r="R47" s="68">
        <f t="shared" si="13"/>
        <v>18921</v>
      </c>
      <c r="S47" s="29">
        <f t="shared" si="13"/>
        <v>43020</v>
      </c>
      <c r="T47" s="26"/>
    </row>
    <row r="48" spans="1:21" s="6" customFormat="1" ht="40.799999999999997" customHeight="1" thickBot="1">
      <c r="A48" s="26"/>
      <c r="B48" s="27"/>
      <c r="C48" s="28" t="s">
        <v>40</v>
      </c>
      <c r="D48" s="28">
        <f>D46+D47</f>
        <v>6153989</v>
      </c>
      <c r="E48" s="28">
        <f>E46+E47</f>
        <v>28316621.391228117</v>
      </c>
      <c r="F48" s="28">
        <f>F46+F47</f>
        <v>3461090</v>
      </c>
      <c r="G48" s="28">
        <f>G46+G47</f>
        <v>14701322.698468478</v>
      </c>
      <c r="H48" s="28">
        <f t="shared" ref="H48:S48" si="14">H46+H47</f>
        <v>2169556</v>
      </c>
      <c r="I48" s="28">
        <f t="shared" si="14"/>
        <v>6949235.6915306253</v>
      </c>
      <c r="J48" s="28">
        <f t="shared" si="14"/>
        <v>1324181.6000000001</v>
      </c>
      <c r="K48" s="28">
        <f t="shared" si="14"/>
        <v>2692114.5666749831</v>
      </c>
      <c r="L48" s="28">
        <f t="shared" si="14"/>
        <v>756691</v>
      </c>
      <c r="M48" s="28">
        <f t="shared" si="14"/>
        <v>5603016.9167926768</v>
      </c>
      <c r="N48" s="28">
        <f t="shared" si="14"/>
        <v>533577</v>
      </c>
      <c r="O48" s="28">
        <f t="shared" si="14"/>
        <v>1897302.9224672883</v>
      </c>
      <c r="P48" s="28">
        <f t="shared" si="14"/>
        <v>1266</v>
      </c>
      <c r="Q48" s="60">
        <f t="shared" si="14"/>
        <v>251767.16767788818</v>
      </c>
      <c r="R48" s="71">
        <f t="shared" si="14"/>
        <v>2692899</v>
      </c>
      <c r="S48" s="29">
        <f t="shared" si="14"/>
        <v>13615298.692759637</v>
      </c>
      <c r="T48" s="26"/>
    </row>
    <row r="49" spans="1:20" s="6" customFormat="1" ht="24.9" customHeight="1" thickBot="1">
      <c r="A49" s="26"/>
      <c r="B49" s="3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38"/>
      <c r="Q49" s="59"/>
      <c r="R49" s="73"/>
      <c r="S49" s="39"/>
      <c r="T49" s="26"/>
    </row>
    <row r="50" spans="1:20" s="6" customFormat="1" ht="43.8" customHeight="1" thickBot="1">
      <c r="A50" s="26"/>
      <c r="B50" s="27"/>
      <c r="C50" s="28" t="s">
        <v>42</v>
      </c>
      <c r="D50" s="40">
        <f>D48+D44</f>
        <v>7653076</v>
      </c>
      <c r="E50" s="40">
        <f t="shared" ref="E50" si="15">E48+E44</f>
        <v>29412751.954066217</v>
      </c>
      <c r="F50" s="40">
        <f>F48+F44</f>
        <v>4797151</v>
      </c>
      <c r="G50" s="40">
        <f>G48+G44</f>
        <v>15674544.996927978</v>
      </c>
      <c r="H50" s="40">
        <f t="shared" ref="H50:S50" si="16">H48+H44</f>
        <v>3281185</v>
      </c>
      <c r="I50" s="40">
        <f t="shared" si="16"/>
        <v>7775311.7001935253</v>
      </c>
      <c r="J50" s="40">
        <f t="shared" si="16"/>
        <v>2087230.6</v>
      </c>
      <c r="K50" s="40">
        <f t="shared" si="16"/>
        <v>3222239.056916758</v>
      </c>
      <c r="L50" s="40">
        <f t="shared" si="16"/>
        <v>768013</v>
      </c>
      <c r="M50" s="40">
        <f t="shared" si="16"/>
        <v>5615412.1667926768</v>
      </c>
      <c r="N50" s="40">
        <f t="shared" si="16"/>
        <v>746687</v>
      </c>
      <c r="O50" s="40">
        <f t="shared" si="16"/>
        <v>2032053.9622638884</v>
      </c>
      <c r="P50" s="40">
        <f t="shared" si="16"/>
        <v>1266</v>
      </c>
      <c r="Q50" s="60">
        <f t="shared" si="16"/>
        <v>251767.16767788818</v>
      </c>
      <c r="R50" s="74">
        <f t="shared" si="16"/>
        <v>2855925</v>
      </c>
      <c r="S50" s="75">
        <f t="shared" si="16"/>
        <v>13738206.957138237</v>
      </c>
      <c r="T50" s="26"/>
    </row>
    <row r="51" spans="1:20" ht="35.4" customHeight="1"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104" t="s">
        <v>41</v>
      </c>
      <c r="P51" s="104"/>
      <c r="Q51" s="104"/>
      <c r="R51" s="104"/>
    </row>
    <row r="53" spans="1:20">
      <c r="I53" s="44"/>
    </row>
  </sheetData>
  <mergeCells count="27">
    <mergeCell ref="O51:R51"/>
    <mergeCell ref="N7:O7"/>
    <mergeCell ref="C45:M45"/>
    <mergeCell ref="C49:O49"/>
    <mergeCell ref="P7:Q7"/>
    <mergeCell ref="R7:S7"/>
    <mergeCell ref="C8:O8"/>
    <mergeCell ref="H7:I7"/>
    <mergeCell ref="J7:K7"/>
    <mergeCell ref="L7:M7"/>
    <mergeCell ref="C22:S22"/>
    <mergeCell ref="C39:S39"/>
    <mergeCell ref="C42:S42"/>
    <mergeCell ref="B1:Q1"/>
    <mergeCell ref="B2:S2"/>
    <mergeCell ref="B3:S3"/>
    <mergeCell ref="B4:B6"/>
    <mergeCell ref="C4:C6"/>
    <mergeCell ref="H4:Q4"/>
    <mergeCell ref="R4:S5"/>
    <mergeCell ref="H5:I5"/>
    <mergeCell ref="J5:K5"/>
    <mergeCell ref="L5:M5"/>
    <mergeCell ref="N5:O5"/>
    <mergeCell ref="P5:Q5"/>
    <mergeCell ref="F4:G5"/>
    <mergeCell ref="D4:E5"/>
  </mergeCells>
  <printOptions horizontalCentered="1"/>
  <pageMargins left="0.35" right="0.17" top="0.93" bottom="0.17" header="0.17" footer="0.17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 </vt:lpstr>
      <vt:lpstr>'PS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2021-08-27T09:22:22Z</cp:lastPrinted>
  <dcterms:created xsi:type="dcterms:W3CDTF">2021-02-05T12:48:17Z</dcterms:created>
  <dcterms:modified xsi:type="dcterms:W3CDTF">2021-08-27T09:23:22Z</dcterms:modified>
</cp:coreProperties>
</file>