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L50" i="3" l="1"/>
  <c r="K50" i="3"/>
  <c r="J41" i="3"/>
  <c r="K41" i="3"/>
  <c r="L41" i="3"/>
  <c r="L38" i="3"/>
  <c r="J38" i="3"/>
  <c r="K38" i="3"/>
  <c r="L21" i="3"/>
  <c r="L10" i="3"/>
  <c r="L11" i="3"/>
  <c r="L12" i="3"/>
  <c r="L13" i="3"/>
  <c r="L14" i="3"/>
  <c r="L15" i="3"/>
  <c r="L16" i="3"/>
  <c r="L17" i="3"/>
  <c r="L18" i="3"/>
  <c r="L19" i="3"/>
  <c r="L20" i="3"/>
  <c r="K10" i="3"/>
  <c r="K11" i="3"/>
  <c r="K12" i="3"/>
  <c r="K13" i="3"/>
  <c r="K14" i="3"/>
  <c r="K15" i="3"/>
  <c r="K16" i="3"/>
  <c r="K17" i="3"/>
  <c r="K18" i="3"/>
  <c r="K19" i="3"/>
  <c r="K20" i="3"/>
  <c r="K21" i="3"/>
  <c r="I10" i="3"/>
  <c r="I11" i="3"/>
  <c r="I12" i="3"/>
  <c r="I13" i="3"/>
  <c r="I14" i="3"/>
  <c r="I15" i="3"/>
  <c r="I16" i="3"/>
  <c r="I17" i="3"/>
  <c r="I18" i="3"/>
  <c r="I19" i="3"/>
  <c r="I20" i="3"/>
  <c r="I21" i="3"/>
  <c r="J10" i="3"/>
  <c r="J11" i="3"/>
  <c r="J12" i="3"/>
  <c r="J13" i="3"/>
  <c r="J14" i="3"/>
  <c r="J15" i="3"/>
  <c r="J16" i="3"/>
  <c r="J17" i="3"/>
  <c r="J18" i="3"/>
  <c r="J19" i="3"/>
  <c r="J20" i="3"/>
  <c r="J21" i="3"/>
  <c r="J40" i="3" l="1"/>
  <c r="K40" i="3"/>
  <c r="L40" i="3"/>
  <c r="I41" i="3"/>
  <c r="G44" i="3" l="1"/>
  <c r="H44" i="3"/>
  <c r="G46" i="3"/>
  <c r="G48" i="3" s="1"/>
  <c r="H46" i="3"/>
  <c r="H48" i="3" s="1"/>
  <c r="G41" i="3" l="1"/>
  <c r="H41" i="3"/>
  <c r="G50" i="3" l="1"/>
  <c r="H50" i="3"/>
  <c r="J43" i="3" l="1"/>
  <c r="I40" i="3"/>
  <c r="I43" i="3"/>
  <c r="J23" i="3"/>
  <c r="J24" i="3"/>
  <c r="J25" i="3"/>
  <c r="J26" i="3"/>
  <c r="J27" i="3"/>
  <c r="J28" i="3"/>
  <c r="J29" i="3"/>
  <c r="J30" i="3"/>
  <c r="J31" i="3"/>
  <c r="J32" i="3"/>
  <c r="J34" i="3"/>
  <c r="J35" i="3"/>
  <c r="J36" i="3"/>
  <c r="J37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J9" i="3"/>
  <c r="I9" i="3"/>
  <c r="I44" i="3" l="1"/>
  <c r="J44" i="3"/>
  <c r="L43" i="3" l="1"/>
  <c r="L24" i="3"/>
  <c r="L25" i="3"/>
  <c r="L26" i="3"/>
  <c r="L27" i="3"/>
  <c r="L28" i="3"/>
  <c r="L29" i="3"/>
  <c r="L30" i="3"/>
  <c r="L31" i="3"/>
  <c r="L32" i="3"/>
  <c r="L34" i="3"/>
  <c r="L35" i="3"/>
  <c r="L23" i="3"/>
  <c r="K43" i="3"/>
  <c r="K28" i="3"/>
  <c r="K35" i="3"/>
  <c r="K34" i="3"/>
  <c r="K32" i="3"/>
  <c r="K31" i="3"/>
  <c r="K30" i="3"/>
  <c r="K29" i="3"/>
  <c r="K27" i="3"/>
  <c r="K26" i="3"/>
  <c r="K25" i="3"/>
  <c r="K24" i="3"/>
  <c r="K23" i="3"/>
  <c r="K9" i="3"/>
  <c r="L9" i="3"/>
  <c r="I38" i="3"/>
  <c r="J46" i="3" l="1"/>
  <c r="I46" i="3"/>
  <c r="D41" i="3"/>
  <c r="D47" i="3" s="1"/>
  <c r="C41" i="3"/>
  <c r="C47" i="3" s="1"/>
  <c r="J47" i="3" l="1"/>
  <c r="J48" i="3"/>
  <c r="D44" i="3"/>
  <c r="L44" i="3" s="1"/>
  <c r="C44" i="3"/>
  <c r="K44" i="3" s="1"/>
  <c r="D38" i="3"/>
  <c r="C38" i="3"/>
  <c r="D21" i="3"/>
  <c r="C21" i="3"/>
  <c r="J50" i="3" l="1"/>
  <c r="L47" i="3"/>
  <c r="K47" i="3"/>
  <c r="I47" i="3"/>
  <c r="I48" i="3"/>
  <c r="C46" i="3"/>
  <c r="D46" i="3"/>
  <c r="I50" i="3" l="1"/>
  <c r="D48" i="3"/>
  <c r="L46" i="3"/>
  <c r="C48" i="3"/>
  <c r="K46" i="3"/>
  <c r="D50" i="3" l="1"/>
  <c r="L48" i="3"/>
  <c r="C50" i="3"/>
  <c r="K48" i="3"/>
</calcChain>
</file>

<file path=xl/sharedStrings.xml><?xml version="1.0" encoding="utf-8"?>
<sst xmlns="http://schemas.openxmlformats.org/spreadsheetml/2006/main" count="66" uniqueCount="55">
  <si>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</si>
  <si>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</si>
  <si>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</si>
  <si>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</si>
  <si>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</si>
  <si>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</si>
  <si>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</si>
  <si>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</si>
  <si>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</si>
  <si>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</si>
  <si>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</si>
  <si>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</si>
  <si>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</si>
  <si>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</si>
  <si>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</si>
  <si>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</si>
  <si>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</si>
  <si>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</si>
  <si>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</si>
  <si>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</si>
  <si>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</si>
  <si>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</si>
  <si>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</si>
  <si>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</si>
  <si>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</si>
  <si>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</si>
  <si>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</si>
  <si>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</si>
  <si>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</si>
  <si>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</si>
  <si>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</si>
  <si>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</si>
  <si>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</si>
  <si>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</si>
  <si>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</si>
  <si>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</si>
  <si>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</si>
  <si>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</si>
  <si>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</si>
  <si>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</si>
  <si>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</si>
  <si>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</si>
  <si>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</si>
  <si>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</si>
  <si>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</si>
  <si>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</si>
  <si>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</si>
  <si>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SLBC Punjab</t>
  </si>
  <si>
    <t>Q-o-Q</t>
  </si>
  <si>
    <t>Y-o-Y</t>
  </si>
  <si>
    <t xml:space="preserve">Bank Wise Y-o-Y and Q-o-Q Comparision under Agriculture Advances </t>
  </si>
  <si>
    <t>TOTAL  OUTSTANDING AGRICULTURE  ADVANCES</t>
  </si>
  <si>
    <t>(Amount in Lakhs)</t>
  </si>
  <si>
    <t>RBL Bank</t>
  </si>
  <si>
    <t>Annexure- 15.1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</si>
</sst>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2"/>
      <name val="Tahoma"/>
      <family val="2"/>
    </font>
    <font>
      <b/>
      <sz val="21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2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1" fillId="0" borderId="0"/>
    <xf numFmtId="0" fontId="20" fillId="0" borderId="0"/>
    <xf numFmtId="0" fontId="23" fillId="0" borderId="0" applyNumberFormat="0" applyBorder="0" applyProtection="0"/>
    <xf numFmtId="0" fontId="17" fillId="0" borderId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25" xfId="0" applyFill="1" applyBorder="1"/>
    <xf numFmtId="0" fontId="2" fillId="0" borderId="12" xfId="0" applyFont="1" applyFill="1" applyBorder="1" applyAlignment="1">
      <alignment horizontal="left" vertical="center"/>
    </xf>
    <xf numFmtId="0" fontId="0" fillId="0" borderId="21" xfId="0" applyFill="1" applyBorder="1"/>
    <xf numFmtId="0" fontId="0" fillId="0" borderId="19" xfId="0" applyFill="1" applyBorder="1"/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2" borderId="0" xfId="0" applyFont="1" applyFill="1"/>
    <xf numFmtId="0" fontId="0" fillId="0" borderId="0" xfId="0" applyBorder="1"/>
    <xf numFmtId="0" fontId="6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9" fontId="14" fillId="0" borderId="14" xfId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9" fontId="14" fillId="0" borderId="12" xfId="1" applyFont="1" applyFill="1" applyBorder="1" applyAlignment="1">
      <alignment horizontal="right" vertical="center"/>
    </xf>
    <xf numFmtId="9" fontId="14" fillId="0" borderId="26" xfId="1" applyFont="1" applyFill="1" applyBorder="1" applyAlignment="1">
      <alignment horizontal="right" vertical="center"/>
    </xf>
    <xf numFmtId="10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14" fillId="0" borderId="17" xfId="1" applyNumberFormat="1" applyFont="1" applyFill="1" applyBorder="1" applyAlignment="1">
      <alignment horizontal="right" vertical="center"/>
    </xf>
    <xf numFmtId="10" fontId="14" fillId="0" borderId="28" xfId="1" applyNumberFormat="1" applyFont="1" applyFill="1" applyBorder="1" applyAlignment="1">
      <alignment horizontal="right" vertical="center"/>
    </xf>
    <xf numFmtId="1" fontId="14" fillId="0" borderId="27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10" fontId="14" fillId="0" borderId="10" xfId="1" applyNumberFormat="1" applyFont="1" applyFill="1" applyBorder="1" applyAlignment="1">
      <alignment horizontal="right" vertical="center"/>
    </xf>
    <xf numFmtId="10" fontId="14" fillId="0" borderId="6" xfId="1" applyNumberFormat="1" applyFont="1" applyFill="1" applyBorder="1" applyAlignment="1">
      <alignment horizontal="right" vertical="center"/>
    </xf>
    <xf numFmtId="9" fontId="14" fillId="0" borderId="17" xfId="1" applyFont="1" applyFill="1" applyBorder="1" applyAlignment="1">
      <alignment horizontal="right" vertical="center"/>
    </xf>
    <xf numFmtId="9" fontId="14" fillId="0" borderId="28" xfId="1" applyFont="1" applyFill="1" applyBorder="1" applyAlignment="1">
      <alignment horizontal="right" vertical="center"/>
    </xf>
    <xf numFmtId="1" fontId="15" fillId="0" borderId="34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15" fillId="0" borderId="14" xfId="1" applyFont="1" applyFill="1" applyBorder="1" applyAlignment="1">
      <alignment vertical="center"/>
    </xf>
    <xf numFmtId="9" fontId="15" fillId="0" borderId="14" xfId="1" applyFont="1" applyFill="1" applyBorder="1" applyAlignment="1">
      <alignment horizontal="right" vertical="center"/>
    </xf>
    <xf numFmtId="9" fontId="15" fillId="0" borderId="30" xfId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1" fontId="15" fillId="0" borderId="34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15" fillId="0" borderId="35" xfId="0" applyNumberFormat="1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vertical="center"/>
    </xf>
    <xf numFmtId="9" fontId="15" fillId="0" borderId="15" xfId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>
      <alignment horizontal="right" vertical="center"/>
    </xf>
    <xf numFmtId="0" fontId="0" fillId="3" borderId="0" xfId="0" applyFill="1"/>
    <xf numFmtId="1" fontId="14" fillId="0" borderId="10" xfId="0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" fontId="19" fillId="0" borderId="14" xfId="2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1" fontId="14" fillId="0" borderId="31" xfId="0" applyNumberFormat="1" applyFont="1" applyFill="1" applyBorder="1" applyAlignment="1">
      <alignment vertical="center"/>
    </xf>
    <xf numFmtId="1" fontId="14" fillId="0" borderId="9" xfId="0" applyNumberFormat="1" applyFont="1" applyFill="1" applyBorder="1" applyAlignment="1">
      <alignment vertical="center"/>
    </xf>
    <xf numFmtId="10" fontId="14" fillId="0" borderId="5" xfId="1" applyNumberFormat="1" applyFont="1" applyFill="1" applyBorder="1" applyAlignment="1">
      <alignment horizontal="right" vertical="center"/>
    </xf>
    <xf numFmtId="10" fontId="14" fillId="0" borderId="31" xfId="1" applyNumberFormat="1" applyFont="1" applyFill="1" applyBorder="1" applyAlignment="1">
      <alignment horizontal="right" vertical="center"/>
    </xf>
    <xf numFmtId="10" fontId="14" fillId="0" borderId="1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Fill="1"/>
    <xf numFmtId="9" fontId="15" fillId="0" borderId="15" xfId="1" applyFont="1" applyFill="1" applyBorder="1" applyAlignment="1">
      <alignment vertical="center"/>
    </xf>
    <xf numFmtId="9" fontId="15" fillId="0" borderId="40" xfId="1" applyFont="1" applyFill="1" applyBorder="1" applyAlignment="1">
      <alignment horizontal="right" vertical="center"/>
    </xf>
    <xf numFmtId="9" fontId="14" fillId="0" borderId="12" xfId="1" applyFont="1" applyFill="1" applyBorder="1" applyAlignment="1">
      <alignment vertical="center"/>
    </xf>
    <xf numFmtId="9" fontId="15" fillId="0" borderId="10" xfId="1" applyFont="1" applyFill="1" applyBorder="1" applyAlignment="1">
      <alignment vertical="center"/>
    </xf>
    <xf numFmtId="9" fontId="15" fillId="0" borderId="10" xfId="1" applyFont="1" applyFill="1" applyBorder="1" applyAlignment="1">
      <alignment horizontal="right" vertical="center"/>
    </xf>
    <xf numFmtId="9" fontId="15" fillId="0" borderId="6" xfId="1" applyFont="1" applyFill="1" applyBorder="1" applyAlignment="1">
      <alignment horizontal="right" vertical="center"/>
    </xf>
    <xf numFmtId="10" fontId="14" fillId="0" borderId="29" xfId="1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" fontId="8" fillId="0" borderId="31" xfId="0" quotePrefix="1" applyNumberFormat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/>
    </xf>
    <xf numFmtId="17" fontId="7" fillId="0" borderId="10" xfId="0" quotePrefix="1" applyNumberFormat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</cellXfs>
  <cellStyles count="28">
    <cellStyle name="Currency 2" xfId="9"/>
    <cellStyle name="Currency 2 2" xfId="21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2 3" xfId="19"/>
    <cellStyle name="Normal 3" xfId="8"/>
    <cellStyle name="Normal 3 2" xfId="10"/>
    <cellStyle name="Normal 3 3" xfId="20"/>
    <cellStyle name="Normal 3 3 2" xfId="27"/>
    <cellStyle name="Normal 4" xfId="11"/>
    <cellStyle name="Normal 4 2" xfId="22"/>
    <cellStyle name="Normal 5" xfId="12"/>
    <cellStyle name="Normal 6" xfId="13"/>
    <cellStyle name="Normal 6 2" xfId="17"/>
    <cellStyle name="Normal 6 3" xfId="23"/>
    <cellStyle name="Normal 7" xfId="15"/>
    <cellStyle name="Normal 7 2" xfId="24"/>
    <cellStyle name="Normal 8" xfId="16"/>
    <cellStyle name="Normal 8 2" xfId="25"/>
    <cellStyle name="Normal 9" xfId="18"/>
    <cellStyle name="Normal 9 2" xfId="26"/>
    <cellStyle name="Percent" xfId="1" builtinId="5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zoomScale="55" zoomScaleNormal="70" zoomScaleSheetLayoutView="55" workbookViewId="0">
      <selection activeCell="A2" sqref="A2:L51"/>
    </sheetView>
  </sheetViews>
  <sheetFormatPr defaultRowHeight="14.4"/>
  <cols>
    <col min="1" max="1" width="9.33203125" bestFit="1" customWidth="1"/>
    <col min="2" max="2" width="51.6640625" customWidth="1"/>
    <col min="3" max="4" width="26.33203125" customWidth="1"/>
    <col min="5" max="6" width="26.33203125" style="55" customWidth="1"/>
    <col min="7" max="12" width="26.33203125" customWidth="1"/>
  </cols>
  <sheetData>
    <row r="1" spans="1:12" s="17" customFormat="1">
      <c r="A1" s="5"/>
      <c r="B1" s="5"/>
      <c r="E1" s="5"/>
      <c r="F1" s="5"/>
    </row>
    <row r="2" spans="1:12" ht="29.4" thickBot="1">
      <c r="A2" s="5"/>
      <c r="B2" s="5"/>
      <c r="C2" s="17"/>
      <c r="D2" s="17"/>
      <c r="E2" s="5"/>
      <c r="F2" s="5"/>
      <c r="G2" s="17"/>
      <c r="H2" s="17"/>
      <c r="I2" s="17"/>
      <c r="J2" s="17"/>
      <c r="K2" s="85" t="s">
        <v>54</v>
      </c>
      <c r="L2" s="85"/>
    </row>
    <row r="3" spans="1:12" ht="39" thickBot="1">
      <c r="A3" s="82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26.4" thickBot="1">
      <c r="A4" s="8"/>
      <c r="B4" s="9"/>
      <c r="C4" s="9"/>
      <c r="D4" s="9"/>
      <c r="E4" s="9"/>
      <c r="F4" s="9"/>
      <c r="G4" s="9"/>
      <c r="H4" s="9"/>
      <c r="I4" s="9"/>
      <c r="J4" s="9"/>
      <c r="K4" s="102" t="s">
        <v>52</v>
      </c>
      <c r="L4" s="103"/>
    </row>
    <row r="5" spans="1:12" ht="31.8" customHeight="1" thickBot="1">
      <c r="A5" s="86" t="s">
        <v>0</v>
      </c>
      <c r="B5" s="89" t="s">
        <v>1</v>
      </c>
      <c r="C5" s="92" t="s">
        <v>51</v>
      </c>
      <c r="D5" s="92"/>
      <c r="E5" s="92"/>
      <c r="F5" s="92"/>
      <c r="G5" s="92"/>
      <c r="H5" s="92"/>
      <c r="I5" s="92"/>
      <c r="J5" s="92"/>
      <c r="K5" s="92"/>
      <c r="L5" s="93"/>
    </row>
    <row r="6" spans="1:12" ht="24.9" customHeight="1" thickBot="1">
      <c r="A6" s="87"/>
      <c r="B6" s="90"/>
      <c r="C6" s="94">
        <v>43983</v>
      </c>
      <c r="D6" s="95"/>
      <c r="E6" s="96">
        <v>44256</v>
      </c>
      <c r="F6" s="97"/>
      <c r="G6" s="96">
        <v>44348</v>
      </c>
      <c r="H6" s="97"/>
      <c r="I6" s="100" t="s">
        <v>48</v>
      </c>
      <c r="J6" s="101"/>
      <c r="K6" s="98" t="s">
        <v>49</v>
      </c>
      <c r="L6" s="99"/>
    </row>
    <row r="7" spans="1:12" ht="24.9" customHeight="1" thickBot="1">
      <c r="A7" s="88"/>
      <c r="B7" s="91"/>
      <c r="C7" s="18" t="s">
        <v>2</v>
      </c>
      <c r="D7" s="12" t="s">
        <v>3</v>
      </c>
      <c r="E7" s="12" t="s">
        <v>2</v>
      </c>
      <c r="F7" s="12" t="s">
        <v>3</v>
      </c>
      <c r="G7" s="12" t="s">
        <v>2</v>
      </c>
      <c r="H7" s="12" t="s">
        <v>3</v>
      </c>
      <c r="I7" s="10" t="s">
        <v>2</v>
      </c>
      <c r="J7" s="11" t="s">
        <v>3</v>
      </c>
      <c r="K7" s="12" t="s">
        <v>2</v>
      </c>
      <c r="L7" s="11" t="s">
        <v>3</v>
      </c>
    </row>
    <row r="8" spans="1:12" ht="24.9" customHeight="1">
      <c r="A8" s="1" t="s">
        <v>4</v>
      </c>
      <c r="B8" s="20" t="s">
        <v>5</v>
      </c>
      <c r="C8" s="19"/>
      <c r="D8" s="7"/>
      <c r="E8" s="60"/>
      <c r="F8" s="60"/>
      <c r="G8" s="5"/>
      <c r="H8" s="5"/>
      <c r="I8" s="5"/>
      <c r="J8" s="5"/>
      <c r="K8" s="5"/>
      <c r="L8" s="6"/>
    </row>
    <row r="9" spans="1:12" ht="24.9" customHeight="1">
      <c r="A9" s="14">
        <v>1</v>
      </c>
      <c r="B9" s="21" t="s">
        <v>30</v>
      </c>
      <c r="C9" s="41">
        <v>353269</v>
      </c>
      <c r="D9" s="42">
        <v>1453237</v>
      </c>
      <c r="E9" s="43">
        <v>334938</v>
      </c>
      <c r="F9" s="50">
        <v>1524517</v>
      </c>
      <c r="G9" s="43">
        <v>328622</v>
      </c>
      <c r="H9" s="43">
        <v>1397100</v>
      </c>
      <c r="I9" s="44">
        <f>(G9-E9)/E9</f>
        <v>-1.8857221336486155E-2</v>
      </c>
      <c r="J9" s="44">
        <f>(H9-F9)/F9</f>
        <v>-8.3578602272063873E-2</v>
      </c>
      <c r="K9" s="45">
        <f>(G9-C9)/C9</f>
        <v>-6.9768363485049639E-2</v>
      </c>
      <c r="L9" s="46">
        <f>(H9-D9)/D9</f>
        <v>-3.8628936642818752E-2</v>
      </c>
    </row>
    <row r="10" spans="1:12" s="55" customFormat="1" ht="24.9" customHeight="1">
      <c r="A10" s="14">
        <v>2</v>
      </c>
      <c r="B10" s="21" t="s">
        <v>31</v>
      </c>
      <c r="C10" s="41">
        <v>161080</v>
      </c>
      <c r="D10" s="42">
        <v>519527</v>
      </c>
      <c r="E10" s="42">
        <v>175426</v>
      </c>
      <c r="F10" s="50">
        <v>643049.8261200001</v>
      </c>
      <c r="G10" s="42">
        <v>170480</v>
      </c>
      <c r="H10" s="42">
        <v>585919.45785999997</v>
      </c>
      <c r="I10" s="44">
        <f t="shared" ref="I10:I50" si="0">(G10-E10)/E10</f>
        <v>-2.8194224345307994E-2</v>
      </c>
      <c r="J10" s="44">
        <f t="shared" ref="J10:J50" si="1">(H10-F10)/F10</f>
        <v>-8.8842832918111986E-2</v>
      </c>
      <c r="K10" s="45">
        <f t="shared" ref="K10:L21" si="2">(G10-C10)/C10</f>
        <v>5.8356096349639931E-2</v>
      </c>
      <c r="L10" s="46">
        <f t="shared" ref="L10:L20" si="3">(H10-D10)/D10</f>
        <v>0.12779404700814387</v>
      </c>
    </row>
    <row r="11" spans="1:12" s="55" customFormat="1" ht="24.9" customHeight="1">
      <c r="A11" s="14">
        <v>3</v>
      </c>
      <c r="B11" s="21" t="s">
        <v>6</v>
      </c>
      <c r="C11" s="41">
        <v>49252</v>
      </c>
      <c r="D11" s="42">
        <v>118909</v>
      </c>
      <c r="E11" s="42">
        <v>52658</v>
      </c>
      <c r="F11" s="50">
        <v>124721</v>
      </c>
      <c r="G11" s="42">
        <v>53452</v>
      </c>
      <c r="H11" s="42">
        <v>125153</v>
      </c>
      <c r="I11" s="44">
        <f t="shared" si="0"/>
        <v>1.5078430627824832E-2</v>
      </c>
      <c r="J11" s="44">
        <f t="shared" si="1"/>
        <v>3.4637310476984631E-3</v>
      </c>
      <c r="K11" s="45">
        <f t="shared" si="2"/>
        <v>8.5275724843661166E-2</v>
      </c>
      <c r="L11" s="46">
        <f t="shared" si="3"/>
        <v>5.2510743509742747E-2</v>
      </c>
    </row>
    <row r="12" spans="1:12" s="55" customFormat="1" ht="24.9" customHeight="1">
      <c r="A12" s="14">
        <v>4</v>
      </c>
      <c r="B12" s="21" t="s">
        <v>32</v>
      </c>
      <c r="C12" s="47">
        <v>24443</v>
      </c>
      <c r="D12" s="48">
        <v>99199</v>
      </c>
      <c r="E12" s="48">
        <v>31741</v>
      </c>
      <c r="F12" s="50">
        <v>83669.76115039998</v>
      </c>
      <c r="G12" s="50">
        <v>22864</v>
      </c>
      <c r="H12" s="50">
        <v>79035.746454499982</v>
      </c>
      <c r="I12" s="44">
        <f t="shared" si="0"/>
        <v>-0.27966982766768533</v>
      </c>
      <c r="J12" s="44">
        <f t="shared" si="1"/>
        <v>-5.5384581385025798E-2</v>
      </c>
      <c r="K12" s="45">
        <f t="shared" si="2"/>
        <v>-6.4599271775150346E-2</v>
      </c>
      <c r="L12" s="46">
        <f t="shared" si="3"/>
        <v>-0.20326065328783574</v>
      </c>
    </row>
    <row r="13" spans="1:12" s="55" customFormat="1" ht="24.9" customHeight="1">
      <c r="A13" s="14">
        <v>5</v>
      </c>
      <c r="B13" s="21" t="s">
        <v>33</v>
      </c>
      <c r="C13" s="47">
        <v>54537</v>
      </c>
      <c r="D13" s="48">
        <v>271094</v>
      </c>
      <c r="E13" s="48">
        <v>57871</v>
      </c>
      <c r="F13" s="50">
        <v>248198.90609999999</v>
      </c>
      <c r="G13" s="50">
        <v>58339</v>
      </c>
      <c r="H13" s="50">
        <v>243804.4841</v>
      </c>
      <c r="I13" s="44">
        <f t="shared" si="0"/>
        <v>8.0869520139620881E-3</v>
      </c>
      <c r="J13" s="44">
        <f t="shared" si="1"/>
        <v>-1.7705243222262499E-2</v>
      </c>
      <c r="K13" s="45">
        <f t="shared" si="2"/>
        <v>6.9714139024882188E-2</v>
      </c>
      <c r="L13" s="46">
        <f t="shared" si="3"/>
        <v>-0.10066440385991575</v>
      </c>
    </row>
    <row r="14" spans="1:12" s="55" customFormat="1" ht="24.9" customHeight="1">
      <c r="A14" s="14">
        <v>6</v>
      </c>
      <c r="B14" s="21" t="s">
        <v>34</v>
      </c>
      <c r="C14" s="47">
        <v>612</v>
      </c>
      <c r="D14" s="48">
        <v>2677</v>
      </c>
      <c r="E14" s="48">
        <v>784</v>
      </c>
      <c r="F14" s="50">
        <v>3314.58</v>
      </c>
      <c r="G14" s="61">
        <v>758</v>
      </c>
      <c r="H14" s="61">
        <v>3597.3599999999997</v>
      </c>
      <c r="I14" s="44">
        <f t="shared" si="0"/>
        <v>-3.3163265306122451E-2</v>
      </c>
      <c r="J14" s="44">
        <f t="shared" si="1"/>
        <v>8.5313976431402996E-2</v>
      </c>
      <c r="K14" s="45">
        <f t="shared" si="2"/>
        <v>0.23856209150326799</v>
      </c>
      <c r="L14" s="46">
        <f t="shared" si="3"/>
        <v>0.34380276428838241</v>
      </c>
    </row>
    <row r="15" spans="1:12" ht="24.9" customHeight="1">
      <c r="A15" s="14">
        <v>7</v>
      </c>
      <c r="B15" s="21" t="s">
        <v>35</v>
      </c>
      <c r="C15" s="49">
        <v>57025</v>
      </c>
      <c r="D15" s="50">
        <v>354463</v>
      </c>
      <c r="E15" s="48">
        <v>71798</v>
      </c>
      <c r="F15" s="50">
        <v>347454.4270707001</v>
      </c>
      <c r="G15" s="50">
        <v>72816</v>
      </c>
      <c r="H15" s="50">
        <v>356923.69767020002</v>
      </c>
      <c r="I15" s="44">
        <f t="shared" si="0"/>
        <v>1.4178667929468787E-2</v>
      </c>
      <c r="J15" s="44">
        <f t="shared" si="1"/>
        <v>2.725327370076398E-2</v>
      </c>
      <c r="K15" s="45">
        <f t="shared" si="2"/>
        <v>0.27691363437088995</v>
      </c>
      <c r="L15" s="46">
        <f t="shared" si="3"/>
        <v>6.9420437963906663E-3</v>
      </c>
    </row>
    <row r="16" spans="1:12" s="55" customFormat="1" ht="24.9" customHeight="1">
      <c r="A16" s="14">
        <v>8</v>
      </c>
      <c r="B16" s="21" t="s">
        <v>36</v>
      </c>
      <c r="C16" s="41">
        <v>27348</v>
      </c>
      <c r="D16" s="42">
        <v>97783</v>
      </c>
      <c r="E16" s="42">
        <v>27877</v>
      </c>
      <c r="F16" s="50">
        <v>80510.631305200019</v>
      </c>
      <c r="G16" s="42">
        <v>24511</v>
      </c>
      <c r="H16" s="42">
        <v>75486.84</v>
      </c>
      <c r="I16" s="44">
        <f t="shared" si="0"/>
        <v>-0.12074469993184346</v>
      </c>
      <c r="J16" s="44">
        <f t="shared" si="1"/>
        <v>-6.2399104612107861E-2</v>
      </c>
      <c r="K16" s="45">
        <f t="shared" si="2"/>
        <v>-0.10373701916045049</v>
      </c>
      <c r="L16" s="46">
        <f t="shared" si="3"/>
        <v>-0.22801673092459837</v>
      </c>
    </row>
    <row r="17" spans="1:12" ht="24.9" customHeight="1">
      <c r="A17" s="14">
        <v>9</v>
      </c>
      <c r="B17" s="21" t="s">
        <v>37</v>
      </c>
      <c r="C17" s="41">
        <v>14185</v>
      </c>
      <c r="D17" s="42">
        <v>153527</v>
      </c>
      <c r="E17" s="42">
        <v>21206</v>
      </c>
      <c r="F17" s="50">
        <v>141474.9</v>
      </c>
      <c r="G17" s="42">
        <v>18883</v>
      </c>
      <c r="H17" s="42">
        <v>143812.54</v>
      </c>
      <c r="I17" s="44">
        <f t="shared" si="0"/>
        <v>-0.10954446854663774</v>
      </c>
      <c r="J17" s="44">
        <f t="shared" si="1"/>
        <v>1.6523355026227367E-2</v>
      </c>
      <c r="K17" s="45">
        <f t="shared" si="2"/>
        <v>0.33119492421572083</v>
      </c>
      <c r="L17" s="46">
        <f t="shared" si="3"/>
        <v>-6.3275254515492332E-2</v>
      </c>
    </row>
    <row r="18" spans="1:12" ht="24.9" customHeight="1">
      <c r="A18" s="14">
        <v>10</v>
      </c>
      <c r="B18" s="21" t="s">
        <v>38</v>
      </c>
      <c r="C18" s="41">
        <v>8733</v>
      </c>
      <c r="D18" s="42">
        <v>174477</v>
      </c>
      <c r="E18" s="42">
        <v>6939</v>
      </c>
      <c r="F18" s="50">
        <v>53281.770000000004</v>
      </c>
      <c r="G18" s="42">
        <v>6851</v>
      </c>
      <c r="H18" s="42">
        <v>50711</v>
      </c>
      <c r="I18" s="44">
        <f t="shared" si="0"/>
        <v>-1.2681942643032138E-2</v>
      </c>
      <c r="J18" s="44">
        <f t="shared" si="1"/>
        <v>-4.8248584834925792E-2</v>
      </c>
      <c r="K18" s="45">
        <f t="shared" si="2"/>
        <v>-0.21550440856521241</v>
      </c>
      <c r="L18" s="46">
        <f t="shared" si="3"/>
        <v>-0.70935424153326798</v>
      </c>
    </row>
    <row r="19" spans="1:12" s="55" customFormat="1" ht="24.9" customHeight="1">
      <c r="A19" s="14">
        <v>11</v>
      </c>
      <c r="B19" s="21" t="s">
        <v>39</v>
      </c>
      <c r="C19" s="47">
        <v>228895</v>
      </c>
      <c r="D19" s="48">
        <v>722880</v>
      </c>
      <c r="E19" s="48">
        <v>249159</v>
      </c>
      <c r="F19" s="50">
        <v>706174.48943739908</v>
      </c>
      <c r="G19" s="50">
        <v>217000</v>
      </c>
      <c r="H19" s="50">
        <v>607839.19407260034</v>
      </c>
      <c r="I19" s="44">
        <f t="shared" si="0"/>
        <v>-0.1290701921263129</v>
      </c>
      <c r="J19" s="44">
        <f t="shared" si="1"/>
        <v>-0.13925070479838675</v>
      </c>
      <c r="K19" s="45">
        <f t="shared" si="2"/>
        <v>-5.1967059131916384E-2</v>
      </c>
      <c r="L19" s="46">
        <f t="shared" si="3"/>
        <v>-0.15914232781014784</v>
      </c>
    </row>
    <row r="20" spans="1:12" ht="24.9" customHeight="1" thickBot="1">
      <c r="A20" s="15">
        <v>12</v>
      </c>
      <c r="B20" s="22" t="s">
        <v>40</v>
      </c>
      <c r="C20" s="51">
        <v>49660</v>
      </c>
      <c r="D20" s="52">
        <v>240090</v>
      </c>
      <c r="E20" s="52">
        <v>50326</v>
      </c>
      <c r="F20" s="50">
        <v>260799.42074690008</v>
      </c>
      <c r="G20" s="52">
        <v>50591</v>
      </c>
      <c r="H20" s="52">
        <v>261019.42074690008</v>
      </c>
      <c r="I20" s="44">
        <f t="shared" si="0"/>
        <v>5.2656678456463853E-3</v>
      </c>
      <c r="J20" s="44">
        <f t="shared" si="1"/>
        <v>8.435601558084172E-4</v>
      </c>
      <c r="K20" s="53">
        <f t="shared" si="2"/>
        <v>1.8747482883608536E-2</v>
      </c>
      <c r="L20" s="46">
        <f t="shared" si="3"/>
        <v>8.7173229817568754E-2</v>
      </c>
    </row>
    <row r="21" spans="1:12" s="16" customFormat="1" ht="24.9" customHeight="1" thickBot="1">
      <c r="A21" s="62"/>
      <c r="B21" s="63" t="s">
        <v>7</v>
      </c>
      <c r="C21" s="64">
        <f t="shared" ref="C21:D21" si="4">SUM(C9:C20)</f>
        <v>1029039</v>
      </c>
      <c r="D21" s="56">
        <f t="shared" si="4"/>
        <v>4207863</v>
      </c>
      <c r="E21" s="56">
        <v>1080723</v>
      </c>
      <c r="F21" s="65">
        <v>4217166.7119305991</v>
      </c>
      <c r="G21" s="65">
        <v>1025167</v>
      </c>
      <c r="H21" s="65">
        <v>3930402.7409042004</v>
      </c>
      <c r="I21" s="66">
        <f t="shared" si="0"/>
        <v>-5.1406327060680677E-2</v>
      </c>
      <c r="J21" s="38">
        <f t="shared" si="1"/>
        <v>-6.7999201979643695E-2</v>
      </c>
      <c r="K21" s="67">
        <f t="shared" si="2"/>
        <v>-3.7627339682946904E-3</v>
      </c>
      <c r="L21" s="81">
        <f t="shared" si="2"/>
        <v>-6.5938520121924041E-2</v>
      </c>
    </row>
    <row r="22" spans="1:12" ht="24.9" customHeight="1">
      <c r="A22" s="1" t="s">
        <v>8</v>
      </c>
      <c r="B22" s="23" t="s">
        <v>9</v>
      </c>
      <c r="C22" s="28"/>
      <c r="D22" s="57"/>
      <c r="E22" s="57"/>
      <c r="F22" s="57"/>
      <c r="G22" s="27"/>
      <c r="H22" s="57"/>
      <c r="I22" s="27"/>
      <c r="J22" s="27"/>
      <c r="K22" s="29"/>
      <c r="L22" s="30"/>
    </row>
    <row r="23" spans="1:12" s="55" customFormat="1" ht="24.9" customHeight="1">
      <c r="A23" s="14">
        <v>13</v>
      </c>
      <c r="B23" s="21" t="s">
        <v>10</v>
      </c>
      <c r="C23" s="47">
        <v>17250</v>
      </c>
      <c r="D23" s="48">
        <v>96604</v>
      </c>
      <c r="E23" s="48">
        <v>19740</v>
      </c>
      <c r="F23" s="50">
        <v>96087.643496300007</v>
      </c>
      <c r="G23" s="50">
        <v>18351</v>
      </c>
      <c r="H23" s="50">
        <v>95045.583605199994</v>
      </c>
      <c r="I23" s="44">
        <f t="shared" si="0"/>
        <v>-7.0364741641337381E-2</v>
      </c>
      <c r="J23" s="44">
        <f t="shared" si="1"/>
        <v>-1.0844889656807313E-2</v>
      </c>
      <c r="K23" s="53">
        <f t="shared" ref="K23:K35" si="5">(G23-C23)/C23</f>
        <v>6.3826086956521741E-2</v>
      </c>
      <c r="L23" s="46">
        <f t="shared" ref="L23:L35" si="6">(H23-D23)/D23</f>
        <v>-1.6132006902405759E-2</v>
      </c>
    </row>
    <row r="24" spans="1:12" s="55" customFormat="1" ht="24.9" customHeight="1">
      <c r="A24" s="14">
        <v>14</v>
      </c>
      <c r="B24" s="21" t="s">
        <v>11</v>
      </c>
      <c r="C24" s="41">
        <v>125</v>
      </c>
      <c r="D24" s="42">
        <v>4725</v>
      </c>
      <c r="E24" s="42">
        <v>158</v>
      </c>
      <c r="F24" s="50">
        <v>5535</v>
      </c>
      <c r="G24" s="42">
        <v>158</v>
      </c>
      <c r="H24" s="42">
        <v>3150.5836644999999</v>
      </c>
      <c r="I24" s="44">
        <f t="shared" si="0"/>
        <v>0</v>
      </c>
      <c r="J24" s="44">
        <f t="shared" si="1"/>
        <v>-0.43078885916892501</v>
      </c>
      <c r="K24" s="53">
        <f t="shared" si="5"/>
        <v>0.26400000000000001</v>
      </c>
      <c r="L24" s="46">
        <f t="shared" si="6"/>
        <v>-0.33320980645502646</v>
      </c>
    </row>
    <row r="25" spans="1:12" s="55" customFormat="1" ht="24.9" customHeight="1">
      <c r="A25" s="14">
        <v>15</v>
      </c>
      <c r="B25" s="21" t="s">
        <v>12</v>
      </c>
      <c r="C25" s="41">
        <v>286378</v>
      </c>
      <c r="D25" s="42">
        <v>1000955</v>
      </c>
      <c r="E25" s="42">
        <v>301679</v>
      </c>
      <c r="F25" s="50">
        <v>1139358.9402953999</v>
      </c>
      <c r="G25" s="42">
        <v>289826</v>
      </c>
      <c r="H25" s="42">
        <v>1093685.7106918001</v>
      </c>
      <c r="I25" s="44">
        <f t="shared" si="0"/>
        <v>-3.9290106371341726E-2</v>
      </c>
      <c r="J25" s="44">
        <f t="shared" si="1"/>
        <v>-4.0086778615840001E-2</v>
      </c>
      <c r="K25" s="53">
        <f t="shared" si="5"/>
        <v>1.2040031007968488E-2</v>
      </c>
      <c r="L25" s="46">
        <f t="shared" si="6"/>
        <v>9.2642237355125959E-2</v>
      </c>
    </row>
    <row r="26" spans="1:12" ht="24.9" customHeight="1">
      <c r="A26" s="14">
        <v>16</v>
      </c>
      <c r="B26" s="21" t="s">
        <v>13</v>
      </c>
      <c r="C26" s="47">
        <v>77238</v>
      </c>
      <c r="D26" s="48">
        <v>287750</v>
      </c>
      <c r="E26" s="48">
        <v>72121</v>
      </c>
      <c r="F26" s="50">
        <v>306027.76986320008</v>
      </c>
      <c r="G26" s="50">
        <v>72397</v>
      </c>
      <c r="H26" s="50">
        <v>293884.96314790001</v>
      </c>
      <c r="I26" s="44">
        <f t="shared" si="0"/>
        <v>3.8269020118966738E-3</v>
      </c>
      <c r="J26" s="44">
        <f t="shared" si="1"/>
        <v>-3.9678773990766025E-2</v>
      </c>
      <c r="K26" s="53">
        <f t="shared" si="5"/>
        <v>-6.2676402806908518E-2</v>
      </c>
      <c r="L26" s="46">
        <f t="shared" si="6"/>
        <v>2.1320462720764585E-2</v>
      </c>
    </row>
    <row r="27" spans="1:12" s="55" customFormat="1" ht="24.9" customHeight="1">
      <c r="A27" s="14">
        <v>17</v>
      </c>
      <c r="B27" s="21" t="s">
        <v>14</v>
      </c>
      <c r="C27" s="47">
        <v>9815</v>
      </c>
      <c r="D27" s="48">
        <v>220704</v>
      </c>
      <c r="E27" s="48">
        <v>9344</v>
      </c>
      <c r="F27" s="50">
        <v>201908.782317651</v>
      </c>
      <c r="G27" s="50">
        <v>9231</v>
      </c>
      <c r="H27" s="50">
        <v>196082.89702931573</v>
      </c>
      <c r="I27" s="44">
        <f t="shared" si="0"/>
        <v>-1.2093321917808219E-2</v>
      </c>
      <c r="J27" s="44">
        <f t="shared" si="1"/>
        <v>-2.8854045977899812E-2</v>
      </c>
      <c r="K27" s="53">
        <f t="shared" si="5"/>
        <v>-5.9500764136525726E-2</v>
      </c>
      <c r="L27" s="46">
        <f t="shared" si="6"/>
        <v>-0.11155712162300759</v>
      </c>
    </row>
    <row r="28" spans="1:12" ht="24.9" customHeight="1">
      <c r="A28" s="14">
        <v>18</v>
      </c>
      <c r="B28" s="21" t="s">
        <v>15</v>
      </c>
      <c r="C28" s="47">
        <v>60759</v>
      </c>
      <c r="D28" s="48">
        <v>20764</v>
      </c>
      <c r="E28" s="48">
        <v>54286</v>
      </c>
      <c r="F28" s="50">
        <v>28225.310842599982</v>
      </c>
      <c r="G28" s="50">
        <v>46902</v>
      </c>
      <c r="H28" s="50">
        <v>24227</v>
      </c>
      <c r="I28" s="44">
        <f t="shared" si="0"/>
        <v>-0.1360203367350698</v>
      </c>
      <c r="J28" s="44">
        <f t="shared" si="1"/>
        <v>-0.14165692859493328</v>
      </c>
      <c r="K28" s="53">
        <f t="shared" si="5"/>
        <v>-0.22806497802794648</v>
      </c>
      <c r="L28" s="46">
        <f t="shared" si="6"/>
        <v>0.16677904064727414</v>
      </c>
    </row>
    <row r="29" spans="1:12" ht="24.9" customHeight="1">
      <c r="A29" s="14">
        <v>19</v>
      </c>
      <c r="B29" s="21" t="s">
        <v>16</v>
      </c>
      <c r="C29" s="41">
        <v>18292</v>
      </c>
      <c r="D29" s="42">
        <v>25291</v>
      </c>
      <c r="E29" s="42">
        <v>17014</v>
      </c>
      <c r="F29" s="50">
        <v>31237</v>
      </c>
      <c r="G29" s="42">
        <v>20349</v>
      </c>
      <c r="H29" s="42">
        <v>31507.869999999995</v>
      </c>
      <c r="I29" s="44">
        <f t="shared" si="0"/>
        <v>0.19601504643234982</v>
      </c>
      <c r="J29" s="44">
        <f t="shared" si="1"/>
        <v>8.6714473220858394E-3</v>
      </c>
      <c r="K29" s="53">
        <f t="shared" si="5"/>
        <v>0.11245353159851301</v>
      </c>
      <c r="L29" s="46">
        <f t="shared" si="6"/>
        <v>0.24581353050492252</v>
      </c>
    </row>
    <row r="30" spans="1:12" s="55" customFormat="1" ht="24.9" customHeight="1">
      <c r="A30" s="14">
        <v>20</v>
      </c>
      <c r="B30" s="21" t="s">
        <v>17</v>
      </c>
      <c r="C30" s="47">
        <v>17197</v>
      </c>
      <c r="D30" s="48">
        <v>79544</v>
      </c>
      <c r="E30" s="48">
        <v>170320</v>
      </c>
      <c r="F30" s="50">
        <v>94708.563454918563</v>
      </c>
      <c r="G30" s="50">
        <v>191288</v>
      </c>
      <c r="H30" s="50">
        <v>98012.788152163455</v>
      </c>
      <c r="I30" s="44">
        <f t="shared" si="0"/>
        <v>0.12310944105213716</v>
      </c>
      <c r="J30" s="44">
        <f t="shared" si="1"/>
        <v>3.4888341420337442E-2</v>
      </c>
      <c r="K30" s="53">
        <f t="shared" si="5"/>
        <v>10.123335465488166</v>
      </c>
      <c r="L30" s="46">
        <f t="shared" si="6"/>
        <v>0.2321832966931944</v>
      </c>
    </row>
    <row r="31" spans="1:12" s="55" customFormat="1" ht="24.9" customHeight="1">
      <c r="A31" s="14">
        <v>21</v>
      </c>
      <c r="B31" s="22" t="s">
        <v>18</v>
      </c>
      <c r="C31" s="41">
        <v>44380</v>
      </c>
      <c r="D31" s="42">
        <v>356495</v>
      </c>
      <c r="E31" s="42">
        <v>53801</v>
      </c>
      <c r="F31" s="50">
        <v>404618.42658229999</v>
      </c>
      <c r="G31" s="42">
        <v>53699</v>
      </c>
      <c r="H31" s="42">
        <v>375686.45528290002</v>
      </c>
      <c r="I31" s="44">
        <f t="shared" si="0"/>
        <v>-1.895875541346815E-3</v>
      </c>
      <c r="J31" s="44">
        <f t="shared" si="1"/>
        <v>-7.1504334451053891E-2</v>
      </c>
      <c r="K31" s="53">
        <f t="shared" si="5"/>
        <v>0.20998197386210005</v>
      </c>
      <c r="L31" s="46">
        <f t="shared" si="6"/>
        <v>5.3833729176846846E-2</v>
      </c>
    </row>
    <row r="32" spans="1:12" ht="24.6" customHeight="1">
      <c r="A32" s="14">
        <v>22</v>
      </c>
      <c r="B32" s="21" t="s">
        <v>41</v>
      </c>
      <c r="C32" s="47">
        <v>7644</v>
      </c>
      <c r="D32" s="48">
        <v>1887</v>
      </c>
      <c r="E32" s="48">
        <v>7644</v>
      </c>
      <c r="F32" s="50">
        <v>1887</v>
      </c>
      <c r="G32" s="50">
        <v>7644</v>
      </c>
      <c r="H32" s="50">
        <v>1887</v>
      </c>
      <c r="I32" s="44">
        <f t="shared" si="0"/>
        <v>0</v>
      </c>
      <c r="J32" s="44">
        <f t="shared" si="1"/>
        <v>0</v>
      </c>
      <c r="K32" s="53">
        <f t="shared" si="5"/>
        <v>0</v>
      </c>
      <c r="L32" s="46">
        <f t="shared" si="6"/>
        <v>0</v>
      </c>
    </row>
    <row r="33" spans="1:12" ht="24.6" customHeight="1">
      <c r="A33" s="14">
        <v>23</v>
      </c>
      <c r="B33" s="21" t="s">
        <v>53</v>
      </c>
      <c r="C33" s="47"/>
      <c r="D33" s="48"/>
      <c r="E33" s="48"/>
      <c r="F33" s="50"/>
      <c r="G33" s="50">
        <v>93840</v>
      </c>
      <c r="H33" s="50">
        <v>18343.729082999886</v>
      </c>
      <c r="I33" s="44">
        <v>0</v>
      </c>
      <c r="J33" s="44">
        <v>0</v>
      </c>
      <c r="K33" s="53">
        <v>0</v>
      </c>
      <c r="L33" s="46">
        <v>0</v>
      </c>
    </row>
    <row r="34" spans="1:12" ht="24.9" customHeight="1">
      <c r="A34" s="14">
        <v>24</v>
      </c>
      <c r="B34" s="21" t="s">
        <v>42</v>
      </c>
      <c r="C34" s="41">
        <v>4973</v>
      </c>
      <c r="D34" s="42">
        <v>18085</v>
      </c>
      <c r="E34" s="42">
        <v>6248</v>
      </c>
      <c r="F34" s="50">
        <v>22803</v>
      </c>
      <c r="G34" s="42">
        <v>8429</v>
      </c>
      <c r="H34" s="42">
        <v>31507.200641845364</v>
      </c>
      <c r="I34" s="44">
        <f t="shared" si="0"/>
        <v>0.34907170294494239</v>
      </c>
      <c r="J34" s="44">
        <f t="shared" si="1"/>
        <v>0.38171296065628924</v>
      </c>
      <c r="K34" s="53">
        <f t="shared" si="5"/>
        <v>0.69495274482203906</v>
      </c>
      <c r="L34" s="46">
        <f t="shared" si="6"/>
        <v>0.74217310709678541</v>
      </c>
    </row>
    <row r="35" spans="1:12" ht="24.9" customHeight="1">
      <c r="A35" s="14">
        <v>25</v>
      </c>
      <c r="B35" s="21" t="s">
        <v>43</v>
      </c>
      <c r="C35" s="47">
        <v>12899</v>
      </c>
      <c r="D35" s="48">
        <v>110274</v>
      </c>
      <c r="E35" s="50">
        <v>15835</v>
      </c>
      <c r="F35" s="50">
        <v>135570.99</v>
      </c>
      <c r="G35" s="50">
        <v>16163</v>
      </c>
      <c r="H35" s="50">
        <v>129436.18763290008</v>
      </c>
      <c r="I35" s="44">
        <f t="shared" si="0"/>
        <v>2.0713609093779603E-2</v>
      </c>
      <c r="J35" s="44">
        <f t="shared" si="1"/>
        <v>-4.5251586398387375E-2</v>
      </c>
      <c r="K35" s="53">
        <f t="shared" si="5"/>
        <v>0.25304287154042948</v>
      </c>
      <c r="L35" s="46">
        <f t="shared" si="6"/>
        <v>0.17376886331229557</v>
      </c>
    </row>
    <row r="36" spans="1:12" s="55" customFormat="1" ht="24.9" customHeight="1">
      <c r="A36" s="14">
        <v>26</v>
      </c>
      <c r="B36" s="21" t="s">
        <v>44</v>
      </c>
      <c r="C36" s="41">
        <v>70429</v>
      </c>
      <c r="D36" s="42">
        <v>15625</v>
      </c>
      <c r="E36" s="43">
        <v>64707</v>
      </c>
      <c r="F36" s="50">
        <v>14590.5645196</v>
      </c>
      <c r="G36" s="42">
        <v>57905</v>
      </c>
      <c r="H36" s="42">
        <v>12314.2616949</v>
      </c>
      <c r="I36" s="44">
        <f t="shared" si="0"/>
        <v>-0.10512000247268456</v>
      </c>
      <c r="J36" s="44">
        <f t="shared" si="1"/>
        <v>-0.15601197757922014</v>
      </c>
      <c r="K36" s="53">
        <v>0</v>
      </c>
      <c r="L36" s="46">
        <v>0</v>
      </c>
    </row>
    <row r="37" spans="1:12" ht="24.6" customHeight="1" thickBot="1">
      <c r="A37" s="14">
        <v>27</v>
      </c>
      <c r="B37" s="22" t="s">
        <v>45</v>
      </c>
      <c r="C37" s="47">
        <v>6720</v>
      </c>
      <c r="D37" s="48">
        <v>2815</v>
      </c>
      <c r="E37" s="54">
        <v>7109</v>
      </c>
      <c r="F37" s="50">
        <v>2747</v>
      </c>
      <c r="G37" s="54">
        <v>7109</v>
      </c>
      <c r="H37" s="54">
        <v>2747</v>
      </c>
      <c r="I37" s="44">
        <f t="shared" si="0"/>
        <v>0</v>
      </c>
      <c r="J37" s="44">
        <f t="shared" si="1"/>
        <v>0</v>
      </c>
      <c r="K37" s="53">
        <v>0</v>
      </c>
      <c r="L37" s="46">
        <v>0</v>
      </c>
    </row>
    <row r="38" spans="1:12" s="16" customFormat="1" ht="24.9" customHeight="1" thickBot="1">
      <c r="A38" s="62"/>
      <c r="B38" s="63" t="s">
        <v>7</v>
      </c>
      <c r="C38" s="64">
        <f t="shared" ref="C38:D38" si="7">SUM(C23:C37)</f>
        <v>634099</v>
      </c>
      <c r="D38" s="56">
        <f t="shared" si="7"/>
        <v>2241518</v>
      </c>
      <c r="E38" s="56">
        <v>800006</v>
      </c>
      <c r="F38" s="56">
        <v>2485305.9913719697</v>
      </c>
      <c r="G38" s="56">
        <v>893291</v>
      </c>
      <c r="H38" s="56">
        <v>2407519.2306264248</v>
      </c>
      <c r="I38" s="37">
        <f t="shared" si="0"/>
        <v>0.11660537545968405</v>
      </c>
      <c r="J38" s="38">
        <f t="shared" si="1"/>
        <v>-3.1298665442239609E-2</v>
      </c>
      <c r="K38" s="37">
        <f>(G38-C38)/C38</f>
        <v>0.40875636138836363</v>
      </c>
      <c r="L38" s="38">
        <f>(H38-D38)/D38</f>
        <v>7.4057505059707207E-2</v>
      </c>
    </row>
    <row r="39" spans="1:12" ht="24.9" customHeight="1">
      <c r="A39" s="1" t="s">
        <v>19</v>
      </c>
      <c r="B39" s="24" t="s">
        <v>20</v>
      </c>
      <c r="C39" s="31"/>
      <c r="D39" s="68"/>
      <c r="E39" s="68"/>
      <c r="F39" s="68"/>
      <c r="G39" s="58"/>
      <c r="H39" s="58"/>
      <c r="I39" s="27"/>
      <c r="J39" s="27"/>
      <c r="K39" s="29"/>
      <c r="L39" s="30"/>
    </row>
    <row r="40" spans="1:12" s="55" customFormat="1" ht="24.9" customHeight="1" thickBot="1">
      <c r="A40" s="15">
        <v>28</v>
      </c>
      <c r="B40" s="22" t="s">
        <v>21</v>
      </c>
      <c r="C40" s="51">
        <v>215405</v>
      </c>
      <c r="D40" s="52">
        <v>535107</v>
      </c>
      <c r="E40" s="52">
        <v>249883</v>
      </c>
      <c r="F40" s="52">
        <v>632680</v>
      </c>
      <c r="G40" s="52">
        <v>251098</v>
      </c>
      <c r="H40" s="52">
        <v>611313.72</v>
      </c>
      <c r="I40" s="75">
        <f t="shared" si="0"/>
        <v>4.8622755449550387E-3</v>
      </c>
      <c r="J40" s="75">
        <f t="shared" si="1"/>
        <v>-3.3771069102864051E-2</v>
      </c>
      <c r="K40" s="53">
        <f>(G40-C40)/C40</f>
        <v>0.16570181750655741</v>
      </c>
      <c r="L40" s="76">
        <f>(H40-D40)/D40</f>
        <v>0.142413984492821</v>
      </c>
    </row>
    <row r="41" spans="1:12" s="16" customFormat="1" ht="24.9" customHeight="1" thickBot="1">
      <c r="A41" s="69"/>
      <c r="B41" s="70" t="s">
        <v>7</v>
      </c>
      <c r="C41" s="64">
        <f>C40</f>
        <v>215405</v>
      </c>
      <c r="D41" s="71">
        <f t="shared" ref="D41" si="8">D40</f>
        <v>535107</v>
      </c>
      <c r="E41" s="71">
        <v>249883</v>
      </c>
      <c r="F41" s="71">
        <v>632680</v>
      </c>
      <c r="G41" s="71">
        <f t="shared" ref="G41:H41" si="9">G40</f>
        <v>251098</v>
      </c>
      <c r="H41" s="71">
        <f t="shared" si="9"/>
        <v>611313.72</v>
      </c>
      <c r="I41" s="78">
        <f t="shared" si="0"/>
        <v>4.8622755449550387E-3</v>
      </c>
      <c r="J41" s="78">
        <f t="shared" si="1"/>
        <v>-3.3771069102864051E-2</v>
      </c>
      <c r="K41" s="79">
        <f>(G41-C41)/C41</f>
        <v>0.16570181750655741</v>
      </c>
      <c r="L41" s="80">
        <f>(H41-D41)/D41</f>
        <v>0.142413984492821</v>
      </c>
    </row>
    <row r="42" spans="1:12" ht="24.9" customHeight="1">
      <c r="A42" s="1" t="s">
        <v>22</v>
      </c>
      <c r="B42" s="25" t="s">
        <v>23</v>
      </c>
      <c r="C42" s="31"/>
      <c r="D42" s="68"/>
      <c r="E42" s="68"/>
      <c r="F42" s="68"/>
      <c r="G42" s="58"/>
      <c r="H42" s="58"/>
      <c r="I42" s="77"/>
      <c r="J42" s="77"/>
      <c r="K42" s="29"/>
      <c r="L42" s="30"/>
    </row>
    <row r="43" spans="1:12" ht="24.6" customHeight="1" thickBot="1">
      <c r="A43" s="15">
        <v>29</v>
      </c>
      <c r="B43" s="22" t="s">
        <v>46</v>
      </c>
      <c r="C43" s="51">
        <v>1082319</v>
      </c>
      <c r="D43" s="52">
        <v>798013</v>
      </c>
      <c r="E43" s="52">
        <v>1102585</v>
      </c>
      <c r="F43" s="52">
        <v>850474</v>
      </c>
      <c r="G43" s="52">
        <v>1111629</v>
      </c>
      <c r="H43" s="52">
        <v>826076.00866289996</v>
      </c>
      <c r="I43" s="44">
        <f t="shared" si="0"/>
        <v>8.20254220763025E-3</v>
      </c>
      <c r="J43" s="44">
        <f t="shared" si="1"/>
        <v>-2.8687521708012288E-2</v>
      </c>
      <c r="K43" s="53">
        <f>(G43-C43)/C43</f>
        <v>2.708074052104786E-2</v>
      </c>
      <c r="L43" s="46">
        <f>(H43-D43)/D43</f>
        <v>3.5166104641027096E-2</v>
      </c>
    </row>
    <row r="44" spans="1:12" s="16" customFormat="1" ht="24.9" customHeight="1" thickBot="1">
      <c r="A44" s="69"/>
      <c r="B44" s="70" t="s">
        <v>7</v>
      </c>
      <c r="C44" s="64">
        <f>SUM(C43:C43)</f>
        <v>1082319</v>
      </c>
      <c r="D44" s="56">
        <f>SUM(D43:D43)</f>
        <v>798013</v>
      </c>
      <c r="E44" s="56">
        <v>1102585</v>
      </c>
      <c r="F44" s="56">
        <v>850474</v>
      </c>
      <c r="G44" s="56">
        <f t="shared" ref="G44:H44" si="10">SUM(G43:G43)</f>
        <v>1111629</v>
      </c>
      <c r="H44" s="56">
        <f t="shared" si="10"/>
        <v>826076.00866289996</v>
      </c>
      <c r="I44" s="37">
        <f t="shared" si="0"/>
        <v>8.20254220763025E-3</v>
      </c>
      <c r="J44" s="38">
        <f t="shared" si="1"/>
        <v>-2.8687521708012288E-2</v>
      </c>
      <c r="K44" s="37">
        <f>(G44-C44)/C44</f>
        <v>2.708074052104786E-2</v>
      </c>
      <c r="L44" s="38">
        <f>(H44-D44)/D44</f>
        <v>3.5166104641027096E-2</v>
      </c>
    </row>
    <row r="45" spans="1:12" ht="24.9" customHeight="1" thickBot="1">
      <c r="A45" s="3"/>
      <c r="B45" s="26" t="s">
        <v>24</v>
      </c>
      <c r="C45" s="32"/>
      <c r="D45" s="68"/>
      <c r="E45" s="72"/>
      <c r="F45" s="72"/>
      <c r="G45" s="59"/>
      <c r="H45" s="59"/>
      <c r="I45" s="27"/>
      <c r="J45" s="27"/>
      <c r="K45" s="33"/>
      <c r="L45" s="34"/>
    </row>
    <row r="46" spans="1:12" s="16" customFormat="1" ht="24.9" customHeight="1" thickBot="1">
      <c r="A46" s="69"/>
      <c r="B46" s="70" t="s">
        <v>25</v>
      </c>
      <c r="C46" s="64">
        <f>C21+C38</f>
        <v>1663138</v>
      </c>
      <c r="D46" s="56">
        <f>D21+D38</f>
        <v>6449381</v>
      </c>
      <c r="E46" s="56">
        <v>1880729</v>
      </c>
      <c r="F46" s="56">
        <v>6702472.7033025688</v>
      </c>
      <c r="G46" s="56">
        <f>G38+G21</f>
        <v>1918458</v>
      </c>
      <c r="H46" s="56">
        <f>H38+H21</f>
        <v>6337921.9715306256</v>
      </c>
      <c r="I46" s="37">
        <f t="shared" si="0"/>
        <v>2.006083811117923E-2</v>
      </c>
      <c r="J46" s="38">
        <f t="shared" si="1"/>
        <v>-5.4390483618428589E-2</v>
      </c>
      <c r="K46" s="37">
        <f t="shared" ref="K46:L50" si="11">(G46-C46)/C46</f>
        <v>0.1535170262479722</v>
      </c>
      <c r="L46" s="38">
        <f t="shared" si="11"/>
        <v>-1.7282128078551166E-2</v>
      </c>
    </row>
    <row r="47" spans="1:12" ht="24.9" customHeight="1" thickBot="1">
      <c r="A47" s="3"/>
      <c r="B47" s="26" t="s">
        <v>26</v>
      </c>
      <c r="C47" s="35">
        <f>C41</f>
        <v>215405</v>
      </c>
      <c r="D47" s="36">
        <f t="shared" ref="D47" si="12">D41</f>
        <v>535107</v>
      </c>
      <c r="E47" s="36">
        <v>249883</v>
      </c>
      <c r="F47" s="36">
        <v>632680</v>
      </c>
      <c r="G47" s="36">
        <v>251098</v>
      </c>
      <c r="H47" s="36">
        <v>611313.72</v>
      </c>
      <c r="I47" s="37">
        <f t="shared" si="0"/>
        <v>4.8622755449550387E-3</v>
      </c>
      <c r="J47" s="38">
        <f t="shared" si="1"/>
        <v>-3.3771069102864051E-2</v>
      </c>
      <c r="K47" s="39">
        <f t="shared" si="11"/>
        <v>0.16570181750655741</v>
      </c>
      <c r="L47" s="40">
        <f t="shared" si="11"/>
        <v>0.142413984492821</v>
      </c>
    </row>
    <row r="48" spans="1:12" s="13" customFormat="1" ht="24.9" customHeight="1" thickBot="1">
      <c r="A48" s="73"/>
      <c r="B48" s="70" t="s">
        <v>27</v>
      </c>
      <c r="C48" s="64">
        <f t="shared" ref="C48:D48" si="13">C46+C47</f>
        <v>1878543</v>
      </c>
      <c r="D48" s="56">
        <f t="shared" si="13"/>
        <v>6984488</v>
      </c>
      <c r="E48" s="56">
        <v>2130612</v>
      </c>
      <c r="F48" s="56">
        <v>7335152.7033025688</v>
      </c>
      <c r="G48" s="56">
        <f>G46+G47</f>
        <v>2169556</v>
      </c>
      <c r="H48" s="56">
        <f>H46+H47</f>
        <v>6949235.6915306253</v>
      </c>
      <c r="I48" s="37">
        <f t="shared" si="0"/>
        <v>1.8278316277201105E-2</v>
      </c>
      <c r="J48" s="38">
        <f t="shared" si="1"/>
        <v>-5.2611994239491248E-2</v>
      </c>
      <c r="K48" s="37">
        <f t="shared" si="11"/>
        <v>0.15491420744694159</v>
      </c>
      <c r="L48" s="38">
        <f t="shared" si="11"/>
        <v>-5.0472287259101401E-3</v>
      </c>
    </row>
    <row r="49" spans="1:12" ht="24.9" customHeight="1" thickBot="1">
      <c r="A49" s="2"/>
      <c r="B49" s="26" t="s">
        <v>28</v>
      </c>
      <c r="C49" s="32"/>
      <c r="D49" s="72"/>
      <c r="E49" s="72"/>
      <c r="F49" s="72"/>
      <c r="G49" s="59"/>
      <c r="H49" s="59"/>
      <c r="I49" s="27"/>
      <c r="J49" s="27"/>
      <c r="K49" s="37"/>
      <c r="L49" s="38"/>
    </row>
    <row r="50" spans="1:12" s="13" customFormat="1" ht="24.9" customHeight="1" thickBot="1">
      <c r="A50" s="73"/>
      <c r="B50" s="70" t="s">
        <v>29</v>
      </c>
      <c r="C50" s="64">
        <f t="shared" ref="C50:D50" si="14">C48+C44</f>
        <v>2960862</v>
      </c>
      <c r="D50" s="56">
        <f t="shared" si="14"/>
        <v>7782501</v>
      </c>
      <c r="E50" s="56">
        <v>3233197</v>
      </c>
      <c r="F50" s="56">
        <v>8185626.7033025688</v>
      </c>
      <c r="G50" s="56">
        <f t="shared" ref="G50:H50" si="15">G48+G44</f>
        <v>3281185</v>
      </c>
      <c r="H50" s="56">
        <f t="shared" si="15"/>
        <v>7775311.7001935253</v>
      </c>
      <c r="I50" s="37">
        <f t="shared" si="0"/>
        <v>1.4842275308309392E-2</v>
      </c>
      <c r="J50" s="38">
        <f t="shared" si="1"/>
        <v>-5.0126278412317288E-2</v>
      </c>
      <c r="K50" s="37">
        <f t="shared" si="11"/>
        <v>0.10818572429245267</v>
      </c>
      <c r="L50" s="38">
        <f t="shared" si="11"/>
        <v>-9.237775628264883E-4</v>
      </c>
    </row>
    <row r="51" spans="1:12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74" t="s">
        <v>47</v>
      </c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mergeCells count="11">
    <mergeCell ref="A3:L3"/>
    <mergeCell ref="K2:L2"/>
    <mergeCell ref="A5:A7"/>
    <mergeCell ref="B5:B7"/>
    <mergeCell ref="C5:L5"/>
    <mergeCell ref="C6:D6"/>
    <mergeCell ref="G6:H6"/>
    <mergeCell ref="K6:L6"/>
    <mergeCell ref="E6:F6"/>
    <mergeCell ref="I6:J6"/>
    <mergeCell ref="K4:L4"/>
  </mergeCells>
  <pageMargins left="0.45" right="0.56000000000000005" top="0.28999999999999998" bottom="1.05" header="0.27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2021-08-27T09:25:02Z</dcterms:modified>
</cp:coreProperties>
</file>