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23268" windowHeight="12576"/>
  </bookViews>
  <sheets>
    <sheet name="Sheet3" sheetId="3" r:id="rId1"/>
  </sheets>
  <calcPr calcId="162913"/>
</workbook>
</file>

<file path=xl/calcChain.xml><?xml version="1.0" encoding="utf-8"?>
<calcChain xmlns="http://schemas.openxmlformats.org/spreadsheetml/2006/main">
  <c r="G43" i="3" l="1"/>
  <c r="H43" i="3"/>
  <c r="G37" i="3"/>
  <c r="H37" i="3"/>
  <c r="G21" i="3"/>
  <c r="H21" i="3"/>
  <c r="G45" i="3" l="1"/>
  <c r="H45" i="3"/>
  <c r="G40" i="3"/>
  <c r="G46" i="3" s="1"/>
  <c r="H40" i="3"/>
  <c r="H46" i="3" s="1"/>
  <c r="G47" i="3" l="1"/>
  <c r="G49" i="3" s="1"/>
  <c r="H47" i="3"/>
  <c r="H49" i="3" s="1"/>
  <c r="F43" i="3"/>
  <c r="E43" i="3"/>
  <c r="F40" i="3"/>
  <c r="F46" i="3" s="1"/>
  <c r="E40" i="3"/>
  <c r="E46" i="3" s="1"/>
  <c r="F37" i="3"/>
  <c r="E37" i="3"/>
  <c r="F21" i="3"/>
  <c r="F45" i="3" s="1"/>
  <c r="F47" i="3" s="1"/>
  <c r="F49" i="3" s="1"/>
  <c r="E21" i="3"/>
  <c r="E45" i="3" l="1"/>
  <c r="E47" i="3" s="1"/>
  <c r="E49" i="3" s="1"/>
  <c r="J39" i="3"/>
  <c r="J42" i="3"/>
  <c r="I39" i="3"/>
  <c r="I4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J9" i="3"/>
  <c r="I9" i="3"/>
  <c r="I43" i="3" l="1"/>
  <c r="J43" i="3"/>
  <c r="L42" i="3" l="1"/>
  <c r="L39" i="3"/>
  <c r="L24" i="3"/>
  <c r="L25" i="3"/>
  <c r="L26" i="3"/>
  <c r="L27" i="3"/>
  <c r="L28" i="3"/>
  <c r="L29" i="3"/>
  <c r="L30" i="3"/>
  <c r="L31" i="3"/>
  <c r="L32" i="3"/>
  <c r="L33" i="3"/>
  <c r="L34" i="3"/>
  <c r="L23" i="3"/>
  <c r="L10" i="3"/>
  <c r="L11" i="3"/>
  <c r="L12" i="3"/>
  <c r="L13" i="3"/>
  <c r="L14" i="3"/>
  <c r="L15" i="3"/>
  <c r="L16" i="3"/>
  <c r="L17" i="3"/>
  <c r="L18" i="3"/>
  <c r="L19" i="3"/>
  <c r="L20" i="3"/>
  <c r="K42" i="3"/>
  <c r="K39" i="3"/>
  <c r="K28" i="3"/>
  <c r="K34" i="3"/>
  <c r="K33" i="3"/>
  <c r="K32" i="3"/>
  <c r="K31" i="3"/>
  <c r="K30" i="3"/>
  <c r="K29" i="3"/>
  <c r="K27" i="3"/>
  <c r="K26" i="3"/>
  <c r="K25" i="3"/>
  <c r="K24" i="3"/>
  <c r="K23" i="3"/>
  <c r="K10" i="3"/>
  <c r="K11" i="3"/>
  <c r="K12" i="3"/>
  <c r="K13" i="3"/>
  <c r="K14" i="3"/>
  <c r="K15" i="3"/>
  <c r="K16" i="3"/>
  <c r="K17" i="3"/>
  <c r="K18" i="3"/>
  <c r="K19" i="3"/>
  <c r="K20" i="3"/>
  <c r="K9" i="3"/>
  <c r="L9" i="3"/>
  <c r="I37" i="3"/>
  <c r="J37" i="3"/>
  <c r="I21" i="3"/>
  <c r="J21" i="3"/>
  <c r="J45" i="3" l="1"/>
  <c r="I45" i="3"/>
  <c r="D40" i="3"/>
  <c r="D46" i="3" s="1"/>
  <c r="C40" i="3"/>
  <c r="C46" i="3" s="1"/>
  <c r="J46" i="3" l="1"/>
  <c r="J40" i="3"/>
  <c r="K40" i="3"/>
  <c r="I40" i="3"/>
  <c r="J47" i="3"/>
  <c r="D43" i="3"/>
  <c r="L43" i="3" s="1"/>
  <c r="C43" i="3"/>
  <c r="K43" i="3" s="1"/>
  <c r="D37" i="3"/>
  <c r="C37" i="3"/>
  <c r="K37" i="3" s="1"/>
  <c r="D21" i="3"/>
  <c r="C21" i="3"/>
  <c r="J49" i="3" l="1"/>
  <c r="L46" i="3"/>
  <c r="K46" i="3"/>
  <c r="I46" i="3"/>
  <c r="I47" i="3"/>
  <c r="C45" i="3"/>
  <c r="K21" i="3"/>
  <c r="D45" i="3"/>
  <c r="I49" i="3" l="1"/>
  <c r="D47" i="3"/>
  <c r="L45" i="3"/>
  <c r="C47" i="3"/>
  <c r="K45" i="3"/>
  <c r="D49" i="3" l="1"/>
  <c r="L49" i="3" s="1"/>
  <c r="L47" i="3"/>
  <c r="C49" i="3"/>
  <c r="K49" i="3" s="1"/>
  <c r="K47" i="3"/>
</calcChain>
</file>

<file path=xl/sharedStrings.xml><?xml version="1.0" encoding="utf-8"?>
<sst xmlns="http://schemas.openxmlformats.org/spreadsheetml/2006/main" count="66" uniqueCount="55">
  <si>
    <t>SN</t>
  </si>
  <si>
    <t>BANK NAME</t>
  </si>
  <si>
    <t>NUMBER</t>
  </si>
  <si>
    <t>AMOUNT</t>
  </si>
  <si>
    <t>A.</t>
  </si>
  <si>
    <t>PUBLIC SECTOR BANKS</t>
  </si>
  <si>
    <t>UCO BANK</t>
  </si>
  <si>
    <t>TOTAL</t>
  </si>
  <si>
    <t>B.</t>
  </si>
  <si>
    <t>PRIVATE SECTOR BANKS</t>
  </si>
  <si>
    <t>IDBI Bk Ltd.</t>
  </si>
  <si>
    <t>J&amp;K BK Ltd</t>
  </si>
  <si>
    <t>HDFC BK Ltd</t>
  </si>
  <si>
    <t>ICICI Bk Ltd.</t>
  </si>
  <si>
    <t>Kotak Mah.Bk.</t>
  </si>
  <si>
    <t>Yes Bank</t>
  </si>
  <si>
    <t>Federal Bank Ltd.</t>
  </si>
  <si>
    <t>IndusInd Bank</t>
  </si>
  <si>
    <t>AXIS Bank</t>
  </si>
  <si>
    <t>C.</t>
  </si>
  <si>
    <t xml:space="preserve">REGIONAL RURAL BANKS </t>
  </si>
  <si>
    <t>Pb. Gramin Bk.</t>
  </si>
  <si>
    <t>D.</t>
  </si>
  <si>
    <t xml:space="preserve">COOPERATIVE BANKS  </t>
  </si>
  <si>
    <t>SCHEDULED COMMERCIAL BANKS</t>
  </si>
  <si>
    <t>Comm.Bks (A+B)</t>
  </si>
  <si>
    <t>RRBs ( C)</t>
  </si>
  <si>
    <t>TOTAL (A+B+C)</t>
  </si>
  <si>
    <t>SYSTEM</t>
  </si>
  <si>
    <t>G. TOTAL (A+B+C+D)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</si>
  <si>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</si>
  <si>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</si>
  <si>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</si>
  <si>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</si>
  <si>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</si>
  <si>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</si>
  <si>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</si>
  <si>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</si>
  <si>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</si>
  <si>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</si>
  <si>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</si>
  <si>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Bandhan Bank</t>
  </si>
  <si>
    <t>AU Small Finance Bank</t>
  </si>
  <si>
    <t>CAPITAL SMALL FIN. Bank</t>
  </si>
  <si>
    <t>Ujjivan Small Finance Bank</t>
  </si>
  <si>
    <t>Jana Small Finance Bank</t>
  </si>
  <si>
    <t>Pb. State Cooperative Banks</t>
  </si>
  <si>
    <t>SLBC Punjab</t>
  </si>
  <si>
    <t>DEC. 20</t>
  </si>
  <si>
    <t>Q-o-Q</t>
  </si>
  <si>
    <t>Y-o-Y</t>
  </si>
  <si>
    <t xml:space="preserve">Bank Wise Y-o-Y and Q-o-Q Comparision under Agriculture Advances </t>
  </si>
  <si>
    <t>TOTAL  OUTSTANDING AGRICULTURE  ADVANCES</t>
  </si>
  <si>
    <t>(Amount in Lakhs)</t>
  </si>
  <si>
    <t>Annexure- 15.1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</si>
</sst>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ahoma"/>
      <family val="2"/>
    </font>
    <font>
      <b/>
      <sz val="15"/>
      <name val="Tahoma"/>
      <family val="2"/>
    </font>
    <font>
      <sz val="14"/>
      <name val="Tahoma"/>
      <family val="2"/>
    </font>
    <font>
      <b/>
      <sz val="14"/>
      <color theme="1"/>
      <name val="Calibri"/>
      <family val="2"/>
      <scheme val="minor"/>
    </font>
    <font>
      <b/>
      <sz val="16"/>
      <name val="Tahoma"/>
      <family val="2"/>
    </font>
    <font>
      <b/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20"/>
      <name val="Tahoma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Tahoma"/>
      <family val="2"/>
    </font>
    <font>
      <b/>
      <sz val="22"/>
      <name val="Tahoma"/>
      <family val="2"/>
    </font>
    <font>
      <b/>
      <sz val="21"/>
      <name val="Tahoma"/>
      <family val="2"/>
    </font>
    <font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2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0" fontId="16" fillId="0" borderId="0"/>
    <xf numFmtId="0" fontId="21" fillId="0" borderId="0"/>
    <xf numFmtId="0" fontId="20" fillId="0" borderId="0"/>
    <xf numFmtId="0" fontId="23" fillId="0" borderId="0" applyNumberFormat="0" applyBorder="0" applyProtection="0"/>
    <xf numFmtId="0" fontId="17" fillId="0" borderId="0"/>
    <xf numFmtId="0" fontId="22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/>
    <xf numFmtId="0" fontId="1" fillId="0" borderId="0"/>
    <xf numFmtId="0" fontId="1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2" fillId="0" borderId="1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25" xfId="0" applyFill="1" applyBorder="1"/>
    <xf numFmtId="0" fontId="2" fillId="0" borderId="12" xfId="0" applyFont="1" applyFill="1" applyBorder="1" applyAlignment="1">
      <alignment horizontal="left" vertical="center"/>
    </xf>
    <xf numFmtId="0" fontId="0" fillId="0" borderId="21" xfId="0" applyFill="1" applyBorder="1"/>
    <xf numFmtId="0" fontId="0" fillId="0" borderId="19" xfId="0" applyFill="1" applyBorder="1"/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2" fillId="0" borderId="0" xfId="0" applyFont="1"/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2" fillId="2" borderId="0" xfId="0" applyFont="1" applyFill="1"/>
    <xf numFmtId="0" fontId="0" fillId="0" borderId="0" xfId="0" applyBorder="1"/>
    <xf numFmtId="0" fontId="6" fillId="0" borderId="3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10" fontId="6" fillId="0" borderId="26" xfId="0" applyNumberFormat="1" applyFont="1" applyFill="1" applyBorder="1" applyAlignment="1">
      <alignment horizontal="left" vertical="center"/>
    </xf>
    <xf numFmtId="10" fontId="6" fillId="0" borderId="26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9" fontId="14" fillId="0" borderId="14" xfId="1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9" fontId="14" fillId="0" borderId="12" xfId="1" applyFont="1" applyFill="1" applyBorder="1" applyAlignment="1">
      <alignment horizontal="right" vertical="center"/>
    </xf>
    <xf numFmtId="9" fontId="14" fillId="0" borderId="26" xfId="1" applyFont="1" applyFill="1" applyBorder="1" applyAlignment="1">
      <alignment horizontal="right" vertical="center"/>
    </xf>
    <xf numFmtId="10" fontId="14" fillId="0" borderId="18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0" fontId="14" fillId="0" borderId="17" xfId="1" applyNumberFormat="1" applyFont="1" applyFill="1" applyBorder="1" applyAlignment="1">
      <alignment horizontal="right" vertical="center"/>
    </xf>
    <xf numFmtId="10" fontId="14" fillId="0" borderId="28" xfId="1" applyNumberFormat="1" applyFont="1" applyFill="1" applyBorder="1" applyAlignment="1">
      <alignment horizontal="right" vertical="center"/>
    </xf>
    <xf numFmtId="1" fontId="14" fillId="0" borderId="27" xfId="0" applyNumberFormat="1" applyFont="1" applyFill="1" applyBorder="1" applyAlignment="1">
      <alignment vertical="center"/>
    </xf>
    <xf numFmtId="1" fontId="14" fillId="0" borderId="16" xfId="0" applyNumberFormat="1" applyFont="1" applyFill="1" applyBorder="1" applyAlignment="1">
      <alignment vertical="center"/>
    </xf>
    <xf numFmtId="10" fontId="14" fillId="0" borderId="10" xfId="1" applyNumberFormat="1" applyFont="1" applyFill="1" applyBorder="1" applyAlignment="1">
      <alignment horizontal="right" vertical="center"/>
    </xf>
    <xf numFmtId="10" fontId="14" fillId="0" borderId="6" xfId="1" applyNumberFormat="1" applyFont="1" applyFill="1" applyBorder="1" applyAlignment="1">
      <alignment horizontal="right" vertical="center"/>
    </xf>
    <xf numFmtId="9" fontId="14" fillId="0" borderId="17" xfId="1" applyFont="1" applyFill="1" applyBorder="1" applyAlignment="1">
      <alignment horizontal="right" vertical="center"/>
    </xf>
    <xf numFmtId="9" fontId="14" fillId="0" borderId="28" xfId="1" applyFont="1" applyFill="1" applyBorder="1" applyAlignment="1">
      <alignment horizontal="right" vertical="center"/>
    </xf>
    <xf numFmtId="1" fontId="15" fillId="0" borderId="36" xfId="0" applyNumberFormat="1" applyFont="1" applyFill="1" applyBorder="1" applyAlignment="1">
      <alignment vertical="center"/>
    </xf>
    <xf numFmtId="1" fontId="15" fillId="0" borderId="14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9" fontId="15" fillId="0" borderId="14" xfId="1" applyFont="1" applyFill="1" applyBorder="1" applyAlignment="1">
      <alignment vertical="center"/>
    </xf>
    <xf numFmtId="9" fontId="15" fillId="0" borderId="14" xfId="1" applyFont="1" applyFill="1" applyBorder="1" applyAlignment="1">
      <alignment horizontal="right" vertical="center"/>
    </xf>
    <xf numFmtId="9" fontId="15" fillId="0" borderId="30" xfId="1" applyFont="1" applyFill="1" applyBorder="1" applyAlignment="1">
      <alignment horizontal="right" vertical="center"/>
    </xf>
    <xf numFmtId="0" fontId="15" fillId="0" borderId="36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right" vertical="center"/>
    </xf>
    <xf numFmtId="1" fontId="15" fillId="0" borderId="36" xfId="0" applyNumberFormat="1" applyFont="1" applyFill="1" applyBorder="1" applyAlignment="1">
      <alignment horizontal="right" vertical="center"/>
    </xf>
    <xf numFmtId="1" fontId="15" fillId="0" borderId="14" xfId="0" applyNumberFormat="1" applyFont="1" applyFill="1" applyBorder="1" applyAlignment="1">
      <alignment horizontal="right" vertical="center"/>
    </xf>
    <xf numFmtId="1" fontId="15" fillId="0" borderId="37" xfId="0" applyNumberFormat="1" applyFont="1" applyFill="1" applyBorder="1" applyAlignment="1">
      <alignment vertical="center"/>
    </xf>
    <xf numFmtId="1" fontId="15" fillId="0" borderId="15" xfId="0" applyNumberFormat="1" applyFont="1" applyFill="1" applyBorder="1" applyAlignment="1">
      <alignment vertical="center"/>
    </xf>
    <xf numFmtId="9" fontId="15" fillId="0" borderId="15" xfId="1" applyFont="1" applyFill="1" applyBorder="1" applyAlignment="1">
      <alignment horizontal="right" vertical="center"/>
    </xf>
    <xf numFmtId="1" fontId="15" fillId="0" borderId="15" xfId="0" applyNumberFormat="1" applyFont="1" applyFill="1" applyBorder="1" applyAlignment="1">
      <alignment horizontal="right" vertical="center"/>
    </xf>
    <xf numFmtId="0" fontId="0" fillId="3" borderId="0" xfId="0" applyFill="1"/>
    <xf numFmtId="1" fontId="14" fillId="0" borderId="10" xfId="0" applyNumberFormat="1" applyFont="1" applyFill="1" applyBorder="1" applyAlignment="1">
      <alignment vertical="center"/>
    </xf>
    <xf numFmtId="1" fontId="14" fillId="0" borderId="22" xfId="0" applyNumberFormat="1" applyFont="1" applyFill="1" applyBorder="1" applyAlignment="1">
      <alignment vertical="center"/>
    </xf>
    <xf numFmtId="1" fontId="14" fillId="0" borderId="12" xfId="0" applyNumberFormat="1" applyFont="1" applyFill="1" applyBorder="1" applyAlignment="1">
      <alignment vertical="center"/>
    </xf>
    <xf numFmtId="1" fontId="14" fillId="0" borderId="1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" fontId="19" fillId="0" borderId="14" xfId="2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vertical="center"/>
    </xf>
    <xf numFmtId="1" fontId="14" fillId="0" borderId="31" xfId="0" applyNumberFormat="1" applyFont="1" applyFill="1" applyBorder="1" applyAlignment="1">
      <alignment vertical="center"/>
    </xf>
    <xf numFmtId="1" fontId="14" fillId="0" borderId="9" xfId="0" applyNumberFormat="1" applyFont="1" applyFill="1" applyBorder="1" applyAlignment="1">
      <alignment vertical="center"/>
    </xf>
    <xf numFmtId="10" fontId="14" fillId="0" borderId="5" xfId="1" applyNumberFormat="1" applyFont="1" applyFill="1" applyBorder="1" applyAlignment="1">
      <alignment horizontal="right" vertical="center"/>
    </xf>
    <xf numFmtId="10" fontId="14" fillId="0" borderId="31" xfId="1" applyNumberFormat="1" applyFont="1" applyFill="1" applyBorder="1" applyAlignment="1">
      <alignment horizontal="right" vertical="center"/>
    </xf>
    <xf numFmtId="10" fontId="14" fillId="0" borderId="12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1" fontId="14" fillId="0" borderId="5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5" fillId="0" borderId="0" xfId="0" applyFont="1" applyFill="1"/>
    <xf numFmtId="0" fontId="9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7" fontId="8" fillId="0" borderId="31" xfId="0" quotePrefix="1" applyNumberFormat="1" applyFont="1" applyFill="1" applyBorder="1" applyAlignment="1">
      <alignment horizontal="center"/>
    </xf>
    <xf numFmtId="0" fontId="8" fillId="0" borderId="10" xfId="0" quotePrefix="1" applyFont="1" applyFill="1" applyBorder="1" applyAlignment="1">
      <alignment horizontal="center"/>
    </xf>
    <xf numFmtId="17" fontId="7" fillId="0" borderId="10" xfId="0" quotePrefix="1" applyNumberFormat="1" applyFont="1" applyFill="1" applyBorder="1" applyAlignment="1">
      <alignment horizontal="center"/>
    </xf>
    <xf numFmtId="0" fontId="7" fillId="0" borderId="10" xfId="0" quotePrefix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0" borderId="9" xfId="0" quotePrefix="1" applyNumberFormat="1" applyFon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</cellXfs>
  <cellStyles count="28">
    <cellStyle name="Currency 2" xfId="9"/>
    <cellStyle name="Currency 2 2" xfId="21"/>
    <cellStyle name="Excel Built-in Normal" xfId="3"/>
    <cellStyle name="Excel Built-in Normal 1" xfId="4"/>
    <cellStyle name="Excel Built-in Normal 2" xfId="5"/>
    <cellStyle name="Normal" xfId="0" builtinId="0"/>
    <cellStyle name="Normal 10" xfId="2"/>
    <cellStyle name="Normal 2" xfId="6"/>
    <cellStyle name="Normal 2 2" xfId="14"/>
    <cellStyle name="Normal 2 3" xfId="19"/>
    <cellStyle name="Normal 3" xfId="8"/>
    <cellStyle name="Normal 3 2" xfId="10"/>
    <cellStyle name="Normal 3 3" xfId="20"/>
    <cellStyle name="Normal 3 3 2" xfId="27"/>
    <cellStyle name="Normal 4" xfId="11"/>
    <cellStyle name="Normal 4 2" xfId="22"/>
    <cellStyle name="Normal 5" xfId="12"/>
    <cellStyle name="Normal 6" xfId="13"/>
    <cellStyle name="Normal 6 2" xfId="17"/>
    <cellStyle name="Normal 6 3" xfId="23"/>
    <cellStyle name="Normal 7" xfId="15"/>
    <cellStyle name="Normal 7 2" xfId="24"/>
    <cellStyle name="Normal 8" xfId="16"/>
    <cellStyle name="Normal 8 2" xfId="25"/>
    <cellStyle name="Normal 9" xfId="18"/>
    <cellStyle name="Normal 9 2" xfId="26"/>
    <cellStyle name="Percent" xfId="1" builtinId="5"/>
    <cellStyle name="TableStyleLigh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view="pageBreakPreview" topLeftCell="A7" zoomScale="55" zoomScaleNormal="70" zoomScaleSheetLayoutView="55" workbookViewId="0">
      <selection activeCell="D31" sqref="D31"/>
    </sheetView>
  </sheetViews>
  <sheetFormatPr defaultRowHeight="14.4"/>
  <cols>
    <col min="1" max="1" width="9.33203125" bestFit="1" customWidth="1"/>
    <col min="2" max="2" width="51.6640625" customWidth="1"/>
    <col min="3" max="4" width="26.33203125" customWidth="1"/>
    <col min="5" max="6" width="26.33203125" style="55" customWidth="1"/>
    <col min="7" max="12" width="26.33203125" customWidth="1"/>
  </cols>
  <sheetData>
    <row r="1" spans="1:12" s="17" customFormat="1">
      <c r="A1" s="5"/>
      <c r="B1" s="5"/>
      <c r="E1" s="5"/>
      <c r="F1" s="5"/>
    </row>
    <row r="2" spans="1:12" ht="29.4" thickBot="1">
      <c r="A2" s="4"/>
      <c r="B2" s="4"/>
      <c r="E2" s="4"/>
      <c r="F2" s="4"/>
      <c r="K2" s="78" t="s">
        <v>54</v>
      </c>
      <c r="L2" s="79"/>
    </row>
    <row r="3" spans="1:12" ht="39" thickBot="1">
      <c r="A3" s="75" t="s">
        <v>51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7"/>
    </row>
    <row r="4" spans="1:12" ht="26.4" thickBot="1">
      <c r="A4" s="8"/>
      <c r="B4" s="9"/>
      <c r="C4" s="9"/>
      <c r="D4" s="9"/>
      <c r="E4" s="9"/>
      <c r="F4" s="9"/>
      <c r="G4" s="9"/>
      <c r="H4" s="9"/>
      <c r="I4" s="9"/>
      <c r="J4" s="9"/>
      <c r="K4" s="96" t="s">
        <v>53</v>
      </c>
      <c r="L4" s="97"/>
    </row>
    <row r="5" spans="1:12" ht="31.8" customHeight="1" thickBot="1">
      <c r="A5" s="80" t="s">
        <v>0</v>
      </c>
      <c r="B5" s="83" t="s">
        <v>1</v>
      </c>
      <c r="C5" s="86" t="s">
        <v>52</v>
      </c>
      <c r="D5" s="86"/>
      <c r="E5" s="86"/>
      <c r="F5" s="86"/>
      <c r="G5" s="86"/>
      <c r="H5" s="86"/>
      <c r="I5" s="86"/>
      <c r="J5" s="86"/>
      <c r="K5" s="86"/>
      <c r="L5" s="87"/>
    </row>
    <row r="6" spans="1:12" ht="24.9" customHeight="1" thickBot="1">
      <c r="A6" s="81"/>
      <c r="B6" s="84"/>
      <c r="C6" s="88">
        <v>43891</v>
      </c>
      <c r="D6" s="89"/>
      <c r="E6" s="91" t="s">
        <v>48</v>
      </c>
      <c r="F6" s="91"/>
      <c r="G6" s="90">
        <v>44256</v>
      </c>
      <c r="H6" s="91"/>
      <c r="I6" s="94" t="s">
        <v>49</v>
      </c>
      <c r="J6" s="95"/>
      <c r="K6" s="92" t="s">
        <v>50</v>
      </c>
      <c r="L6" s="93"/>
    </row>
    <row r="7" spans="1:12" ht="24.9" customHeight="1" thickBot="1">
      <c r="A7" s="82"/>
      <c r="B7" s="85"/>
      <c r="C7" s="18" t="s">
        <v>2</v>
      </c>
      <c r="D7" s="12" t="s">
        <v>3</v>
      </c>
      <c r="E7" s="12" t="s">
        <v>2</v>
      </c>
      <c r="F7" s="12" t="s">
        <v>3</v>
      </c>
      <c r="G7" s="12" t="s">
        <v>2</v>
      </c>
      <c r="H7" s="12" t="s">
        <v>3</v>
      </c>
      <c r="I7" s="10" t="s">
        <v>2</v>
      </c>
      <c r="J7" s="11" t="s">
        <v>3</v>
      </c>
      <c r="K7" s="12" t="s">
        <v>2</v>
      </c>
      <c r="L7" s="11" t="s">
        <v>3</v>
      </c>
    </row>
    <row r="8" spans="1:12" ht="24.9" customHeight="1">
      <c r="A8" s="1" t="s">
        <v>4</v>
      </c>
      <c r="B8" s="20" t="s">
        <v>5</v>
      </c>
      <c r="C8" s="19"/>
      <c r="D8" s="7"/>
      <c r="E8" s="60"/>
      <c r="F8" s="60"/>
      <c r="G8" s="5"/>
      <c r="H8" s="5"/>
      <c r="I8" s="5"/>
      <c r="J8" s="5"/>
      <c r="K8" s="5"/>
      <c r="L8" s="6"/>
    </row>
    <row r="9" spans="1:12" ht="24.9" customHeight="1">
      <c r="A9" s="14">
        <v>1</v>
      </c>
      <c r="B9" s="21" t="s">
        <v>30</v>
      </c>
      <c r="C9" s="41">
        <v>341082</v>
      </c>
      <c r="D9" s="42">
        <v>1448620</v>
      </c>
      <c r="E9" s="43">
        <v>331073</v>
      </c>
      <c r="F9" s="43">
        <v>1479201</v>
      </c>
      <c r="G9" s="43">
        <v>334938</v>
      </c>
      <c r="H9" s="43">
        <v>1524517</v>
      </c>
      <c r="I9" s="44">
        <f>(G9-E9)/E9</f>
        <v>1.1674162495884594E-2</v>
      </c>
      <c r="J9" s="44">
        <f>(H9-F9)/F9</f>
        <v>3.0635457926272359E-2</v>
      </c>
      <c r="K9" s="45">
        <f>(G9-C9)/C9</f>
        <v>-1.8013263672665224E-2</v>
      </c>
      <c r="L9" s="46">
        <f>(H9-D9)/D9</f>
        <v>5.2392621943642914E-2</v>
      </c>
    </row>
    <row r="10" spans="1:12" s="55" customFormat="1" ht="24.9" customHeight="1">
      <c r="A10" s="14">
        <v>2</v>
      </c>
      <c r="B10" s="21" t="s">
        <v>31</v>
      </c>
      <c r="C10" s="41">
        <v>157291</v>
      </c>
      <c r="D10" s="42">
        <v>603700</v>
      </c>
      <c r="E10" s="42">
        <v>183607</v>
      </c>
      <c r="F10" s="42">
        <v>596803</v>
      </c>
      <c r="G10" s="42">
        <v>175426</v>
      </c>
      <c r="H10" s="42">
        <v>643049.8261200001</v>
      </c>
      <c r="I10" s="44">
        <f t="shared" ref="I10:I49" si="0">(G10-E10)/E10</f>
        <v>-4.4557124728360029E-2</v>
      </c>
      <c r="J10" s="44">
        <f t="shared" ref="J10:J49" si="1">(H10-F10)/F10</f>
        <v>7.749094109781636E-2</v>
      </c>
      <c r="K10" s="45">
        <f t="shared" ref="K10:K21" si="2">(G10-C10)/C10</f>
        <v>0.11529585290957525</v>
      </c>
      <c r="L10" s="46">
        <f t="shared" ref="L10:L20" si="3">(H10-D10)/D10</f>
        <v>6.5181093457015241E-2</v>
      </c>
    </row>
    <row r="11" spans="1:12" s="55" customFormat="1" ht="24.9" customHeight="1">
      <c r="A11" s="14">
        <v>3</v>
      </c>
      <c r="B11" s="21" t="s">
        <v>6</v>
      </c>
      <c r="C11" s="41">
        <v>47791</v>
      </c>
      <c r="D11" s="42">
        <v>117832</v>
      </c>
      <c r="E11" s="42">
        <v>51925</v>
      </c>
      <c r="F11" s="42">
        <v>122763</v>
      </c>
      <c r="G11" s="42">
        <v>52658</v>
      </c>
      <c r="H11" s="42">
        <v>124721</v>
      </c>
      <c r="I11" s="44">
        <f t="shared" si="0"/>
        <v>1.4116514203177661E-2</v>
      </c>
      <c r="J11" s="44">
        <f t="shared" si="1"/>
        <v>1.5949431017488983E-2</v>
      </c>
      <c r="K11" s="45">
        <f t="shared" si="2"/>
        <v>0.10183925843778117</v>
      </c>
      <c r="L11" s="46">
        <f t="shared" si="3"/>
        <v>5.8464593658768417E-2</v>
      </c>
    </row>
    <row r="12" spans="1:12" s="55" customFormat="1" ht="24.9" customHeight="1">
      <c r="A12" s="14">
        <v>4</v>
      </c>
      <c r="B12" s="21" t="s">
        <v>32</v>
      </c>
      <c r="C12" s="47">
        <v>20512</v>
      </c>
      <c r="D12" s="48">
        <v>79901</v>
      </c>
      <c r="E12" s="48">
        <v>43503</v>
      </c>
      <c r="F12" s="48">
        <v>101299</v>
      </c>
      <c r="G12" s="50">
        <v>31741</v>
      </c>
      <c r="H12" s="50">
        <v>83669.76115039998</v>
      </c>
      <c r="I12" s="44">
        <f t="shared" si="0"/>
        <v>-0.27037215824196031</v>
      </c>
      <c r="J12" s="44">
        <f t="shared" si="1"/>
        <v>-0.17403171649868232</v>
      </c>
      <c r="K12" s="45">
        <f t="shared" si="2"/>
        <v>0.54743564742589701</v>
      </c>
      <c r="L12" s="46">
        <f t="shared" si="3"/>
        <v>4.7167884637238332E-2</v>
      </c>
    </row>
    <row r="13" spans="1:12" s="55" customFormat="1" ht="24.9" customHeight="1">
      <c r="A13" s="14">
        <v>5</v>
      </c>
      <c r="B13" s="21" t="s">
        <v>33</v>
      </c>
      <c r="C13" s="47">
        <v>55041</v>
      </c>
      <c r="D13" s="48">
        <v>280004</v>
      </c>
      <c r="E13" s="48">
        <v>56434</v>
      </c>
      <c r="F13" s="48">
        <v>268302</v>
      </c>
      <c r="G13" s="50">
        <v>57871</v>
      </c>
      <c r="H13" s="50">
        <v>248198.90609999999</v>
      </c>
      <c r="I13" s="44">
        <f t="shared" si="0"/>
        <v>2.5463373143849454E-2</v>
      </c>
      <c r="J13" s="44">
        <f t="shared" si="1"/>
        <v>-7.4927111613033101E-2</v>
      </c>
      <c r="K13" s="45">
        <f t="shared" si="2"/>
        <v>5.141621700187133E-2</v>
      </c>
      <c r="L13" s="46">
        <f t="shared" si="3"/>
        <v>-0.11358799838573737</v>
      </c>
    </row>
    <row r="14" spans="1:12" s="55" customFormat="1" ht="24.9" customHeight="1">
      <c r="A14" s="14">
        <v>6</v>
      </c>
      <c r="B14" s="21" t="s">
        <v>34</v>
      </c>
      <c r="C14" s="47">
        <v>612</v>
      </c>
      <c r="D14" s="48">
        <v>2677</v>
      </c>
      <c r="E14" s="48">
        <v>678</v>
      </c>
      <c r="F14" s="48">
        <v>3052</v>
      </c>
      <c r="G14" s="61">
        <v>784</v>
      </c>
      <c r="H14" s="61">
        <v>3314.58</v>
      </c>
      <c r="I14" s="44">
        <f t="shared" si="0"/>
        <v>0.15634218289085547</v>
      </c>
      <c r="J14" s="44">
        <f t="shared" si="1"/>
        <v>8.6035386631716879E-2</v>
      </c>
      <c r="K14" s="45">
        <f t="shared" si="2"/>
        <v>0.28104575163398693</v>
      </c>
      <c r="L14" s="46">
        <f t="shared" si="3"/>
        <v>0.23816959282779226</v>
      </c>
    </row>
    <row r="15" spans="1:12" ht="24.9" customHeight="1">
      <c r="A15" s="14">
        <v>7</v>
      </c>
      <c r="B15" s="21" t="s">
        <v>35</v>
      </c>
      <c r="C15" s="49">
        <v>59832</v>
      </c>
      <c r="D15" s="50">
        <v>355611</v>
      </c>
      <c r="E15" s="48">
        <v>67878</v>
      </c>
      <c r="F15" s="48">
        <v>363166</v>
      </c>
      <c r="G15" s="50">
        <v>71798</v>
      </c>
      <c r="H15" s="50">
        <v>347454.4270707001</v>
      </c>
      <c r="I15" s="44">
        <f t="shared" si="0"/>
        <v>5.7750670320280501E-2</v>
      </c>
      <c r="J15" s="44">
        <f t="shared" si="1"/>
        <v>-4.3262785969225927E-2</v>
      </c>
      <c r="K15" s="45">
        <f t="shared" si="2"/>
        <v>0.19999331461425324</v>
      </c>
      <c r="L15" s="46">
        <f t="shared" si="3"/>
        <v>-2.2936784658798243E-2</v>
      </c>
    </row>
    <row r="16" spans="1:12" s="55" customFormat="1" ht="24.9" customHeight="1">
      <c r="A16" s="14">
        <v>8</v>
      </c>
      <c r="B16" s="21" t="s">
        <v>36</v>
      </c>
      <c r="C16" s="41">
        <v>23000</v>
      </c>
      <c r="D16" s="42">
        <v>82454</v>
      </c>
      <c r="E16" s="42">
        <v>28330</v>
      </c>
      <c r="F16" s="42">
        <v>76337</v>
      </c>
      <c r="G16" s="42">
        <v>27877</v>
      </c>
      <c r="H16" s="42">
        <v>80510.631305200019</v>
      </c>
      <c r="I16" s="44">
        <f t="shared" si="0"/>
        <v>-1.5990116484292268E-2</v>
      </c>
      <c r="J16" s="44">
        <f t="shared" si="1"/>
        <v>5.4673766393754257E-2</v>
      </c>
      <c r="K16" s="45">
        <f t="shared" si="2"/>
        <v>0.21204347826086956</v>
      </c>
      <c r="L16" s="46">
        <f t="shared" si="3"/>
        <v>-2.3569125752540585E-2</v>
      </c>
    </row>
    <row r="17" spans="1:12" ht="24.9" customHeight="1">
      <c r="A17" s="14">
        <v>9</v>
      </c>
      <c r="B17" s="21" t="s">
        <v>37</v>
      </c>
      <c r="C17" s="41">
        <v>32316</v>
      </c>
      <c r="D17" s="42">
        <v>140553</v>
      </c>
      <c r="E17" s="42">
        <v>21128</v>
      </c>
      <c r="F17" s="42">
        <v>145320</v>
      </c>
      <c r="G17" s="42">
        <v>21206</v>
      </c>
      <c r="H17" s="42">
        <v>141474.9</v>
      </c>
      <c r="I17" s="44">
        <f t="shared" si="0"/>
        <v>3.6917834153729649E-3</v>
      </c>
      <c r="J17" s="44">
        <f t="shared" si="1"/>
        <v>-2.6459537572254374E-2</v>
      </c>
      <c r="K17" s="45">
        <f t="shared" si="2"/>
        <v>-0.34379254858274538</v>
      </c>
      <c r="L17" s="46">
        <f t="shared" si="3"/>
        <v>6.5590915882264636E-3</v>
      </c>
    </row>
    <row r="18" spans="1:12" ht="24.9" customHeight="1">
      <c r="A18" s="14">
        <v>10</v>
      </c>
      <c r="B18" s="21" t="s">
        <v>38</v>
      </c>
      <c r="C18" s="41">
        <v>8712</v>
      </c>
      <c r="D18" s="42">
        <v>174456</v>
      </c>
      <c r="E18" s="42">
        <v>7975</v>
      </c>
      <c r="F18" s="42">
        <v>148996</v>
      </c>
      <c r="G18" s="42">
        <v>6939</v>
      </c>
      <c r="H18" s="42">
        <v>53281.770000000004</v>
      </c>
      <c r="I18" s="44">
        <f t="shared" si="0"/>
        <v>-0.12990595611285266</v>
      </c>
      <c r="J18" s="44">
        <f t="shared" si="1"/>
        <v>-0.64239462804370584</v>
      </c>
      <c r="K18" s="45">
        <f t="shared" si="2"/>
        <v>-0.20351239669421486</v>
      </c>
      <c r="L18" s="46">
        <f t="shared" si="3"/>
        <v>-0.69458333333333333</v>
      </c>
    </row>
    <row r="19" spans="1:12" s="55" customFormat="1" ht="24.9" customHeight="1">
      <c r="A19" s="14">
        <v>11</v>
      </c>
      <c r="B19" s="21" t="s">
        <v>39</v>
      </c>
      <c r="C19" s="47">
        <v>239568</v>
      </c>
      <c r="D19" s="48">
        <v>707298</v>
      </c>
      <c r="E19" s="48">
        <v>225385</v>
      </c>
      <c r="F19" s="48">
        <v>632078</v>
      </c>
      <c r="G19" s="50">
        <v>249159</v>
      </c>
      <c r="H19" s="50">
        <v>706174.48943739908</v>
      </c>
      <c r="I19" s="44">
        <f t="shared" si="0"/>
        <v>0.10548173125984427</v>
      </c>
      <c r="J19" s="44">
        <f t="shared" si="1"/>
        <v>0.11722681288923058</v>
      </c>
      <c r="K19" s="45">
        <f t="shared" si="2"/>
        <v>4.0034562211981567E-2</v>
      </c>
      <c r="L19" s="46">
        <f t="shared" si="3"/>
        <v>-1.588454318548783E-3</v>
      </c>
    </row>
    <row r="20" spans="1:12" ht="24.9" customHeight="1" thickBot="1">
      <c r="A20" s="15">
        <v>12</v>
      </c>
      <c r="B20" s="22" t="s">
        <v>40</v>
      </c>
      <c r="C20" s="51">
        <v>42368</v>
      </c>
      <c r="D20" s="52">
        <v>213761</v>
      </c>
      <c r="E20" s="52">
        <v>50378</v>
      </c>
      <c r="F20" s="52">
        <v>240992</v>
      </c>
      <c r="G20" s="52">
        <v>50326</v>
      </c>
      <c r="H20" s="52">
        <v>260799.42074690008</v>
      </c>
      <c r="I20" s="44">
        <f t="shared" si="0"/>
        <v>-1.0321965937512406E-3</v>
      </c>
      <c r="J20" s="44">
        <f t="shared" si="1"/>
        <v>8.2191196167922934E-2</v>
      </c>
      <c r="K20" s="53">
        <f t="shared" si="2"/>
        <v>0.18783043806646527</v>
      </c>
      <c r="L20" s="46">
        <f t="shared" si="3"/>
        <v>0.22005146283419372</v>
      </c>
    </row>
    <row r="21" spans="1:12" s="16" customFormat="1" ht="24.9" customHeight="1" thickBot="1">
      <c r="A21" s="62"/>
      <c r="B21" s="63" t="s">
        <v>7</v>
      </c>
      <c r="C21" s="64">
        <f t="shared" ref="C21:D21" si="4">SUM(C9:C20)</f>
        <v>1028125</v>
      </c>
      <c r="D21" s="56">
        <f t="shared" si="4"/>
        <v>4206867</v>
      </c>
      <c r="E21" s="56">
        <f t="shared" ref="E21:H21" si="5">SUM(E9:E20)</f>
        <v>1068294</v>
      </c>
      <c r="F21" s="65">
        <f t="shared" si="5"/>
        <v>4178309</v>
      </c>
      <c r="G21" s="65">
        <f t="shared" si="5"/>
        <v>1080723</v>
      </c>
      <c r="H21" s="65">
        <f t="shared" si="5"/>
        <v>4217166.7119305991</v>
      </c>
      <c r="I21" s="66">
        <f t="shared" si="0"/>
        <v>1.1634437710967206E-2</v>
      </c>
      <c r="J21" s="38">
        <f t="shared" si="1"/>
        <v>9.2998655510157496E-3</v>
      </c>
      <c r="K21" s="67">
        <f t="shared" si="2"/>
        <v>5.1159148936170212E-2</v>
      </c>
      <c r="L21" s="38">
        <v>0.16819554548886373</v>
      </c>
    </row>
    <row r="22" spans="1:12" ht="24.9" customHeight="1">
      <c r="A22" s="1" t="s">
        <v>8</v>
      </c>
      <c r="B22" s="23" t="s">
        <v>9</v>
      </c>
      <c r="C22" s="28"/>
      <c r="D22" s="57"/>
      <c r="E22" s="57"/>
      <c r="F22" s="57"/>
      <c r="G22" s="27"/>
      <c r="H22" s="57"/>
      <c r="I22" s="27"/>
      <c r="J22" s="27"/>
      <c r="K22" s="29"/>
      <c r="L22" s="30"/>
    </row>
    <row r="23" spans="1:12" s="55" customFormat="1" ht="24.9" customHeight="1">
      <c r="A23" s="14">
        <v>13</v>
      </c>
      <c r="B23" s="21" t="s">
        <v>10</v>
      </c>
      <c r="C23" s="47">
        <v>17518</v>
      </c>
      <c r="D23" s="48">
        <v>95460</v>
      </c>
      <c r="E23" s="48">
        <v>31561</v>
      </c>
      <c r="F23" s="48">
        <v>113763</v>
      </c>
      <c r="G23" s="50">
        <v>19740</v>
      </c>
      <c r="H23" s="50">
        <v>96087.643496300007</v>
      </c>
      <c r="I23" s="44">
        <f t="shared" si="0"/>
        <v>-0.37454453280948008</v>
      </c>
      <c r="J23" s="44">
        <f t="shared" si="1"/>
        <v>-0.15536999291245829</v>
      </c>
      <c r="K23" s="53">
        <f t="shared" ref="K23:K34" si="6">(G23-C23)/C23</f>
        <v>0.12684096358031738</v>
      </c>
      <c r="L23" s="46">
        <f t="shared" ref="L23:L34" si="7">(H23-D23)/D23</f>
        <v>6.574937107689153E-3</v>
      </c>
    </row>
    <row r="24" spans="1:12" s="55" customFormat="1" ht="24.9" customHeight="1">
      <c r="A24" s="14">
        <v>14</v>
      </c>
      <c r="B24" s="21" t="s">
        <v>11</v>
      </c>
      <c r="C24" s="41">
        <v>119</v>
      </c>
      <c r="D24" s="42">
        <v>1660</v>
      </c>
      <c r="E24" s="42">
        <v>184</v>
      </c>
      <c r="F24" s="42">
        <v>2086</v>
      </c>
      <c r="G24" s="42">
        <v>158</v>
      </c>
      <c r="H24" s="42">
        <v>5535</v>
      </c>
      <c r="I24" s="44">
        <f t="shared" si="0"/>
        <v>-0.14130434782608695</v>
      </c>
      <c r="J24" s="44">
        <f t="shared" si="1"/>
        <v>1.6534036433365293</v>
      </c>
      <c r="K24" s="53">
        <f t="shared" si="6"/>
        <v>0.32773109243697479</v>
      </c>
      <c r="L24" s="46">
        <f t="shared" si="7"/>
        <v>2.3343373493975905</v>
      </c>
    </row>
    <row r="25" spans="1:12" s="55" customFormat="1" ht="24.9" customHeight="1">
      <c r="A25" s="14">
        <v>15</v>
      </c>
      <c r="B25" s="21" t="s">
        <v>12</v>
      </c>
      <c r="C25" s="41">
        <v>303806</v>
      </c>
      <c r="D25" s="42">
        <v>1108823</v>
      </c>
      <c r="E25" s="42">
        <v>284062</v>
      </c>
      <c r="F25" s="42">
        <v>1052385</v>
      </c>
      <c r="G25" s="42">
        <v>301679</v>
      </c>
      <c r="H25" s="42">
        <v>1139358.9402953999</v>
      </c>
      <c r="I25" s="44">
        <f t="shared" si="0"/>
        <v>6.2018150967042406E-2</v>
      </c>
      <c r="J25" s="44">
        <f t="shared" si="1"/>
        <v>8.2644602778830817E-2</v>
      </c>
      <c r="K25" s="53">
        <f t="shared" si="6"/>
        <v>-7.0011783835737277E-3</v>
      </c>
      <c r="L25" s="46">
        <f t="shared" si="7"/>
        <v>2.7539057446860197E-2</v>
      </c>
    </row>
    <row r="26" spans="1:12" ht="24.9" customHeight="1">
      <c r="A26" s="14">
        <v>16</v>
      </c>
      <c r="B26" s="21" t="s">
        <v>13</v>
      </c>
      <c r="C26" s="47">
        <v>78168</v>
      </c>
      <c r="D26" s="48">
        <v>299627</v>
      </c>
      <c r="E26" s="48">
        <v>73850</v>
      </c>
      <c r="F26" s="48">
        <v>301772</v>
      </c>
      <c r="G26" s="50">
        <v>72121</v>
      </c>
      <c r="H26" s="50">
        <v>306027.76986320008</v>
      </c>
      <c r="I26" s="44">
        <f t="shared" si="0"/>
        <v>-2.3412322274881516E-2</v>
      </c>
      <c r="J26" s="44">
        <f t="shared" si="1"/>
        <v>1.4102600185570838E-2</v>
      </c>
      <c r="K26" s="53">
        <f t="shared" si="6"/>
        <v>-7.7359021594514382E-2</v>
      </c>
      <c r="L26" s="46">
        <f t="shared" si="7"/>
        <v>2.1362460202852488E-2</v>
      </c>
    </row>
    <row r="27" spans="1:12" s="55" customFormat="1" ht="24.9" customHeight="1">
      <c r="A27" s="14">
        <v>17</v>
      </c>
      <c r="B27" s="21" t="s">
        <v>14</v>
      </c>
      <c r="C27" s="47">
        <v>9906</v>
      </c>
      <c r="D27" s="48">
        <v>222366</v>
      </c>
      <c r="E27" s="48">
        <v>9562</v>
      </c>
      <c r="F27" s="48">
        <v>208803</v>
      </c>
      <c r="G27" s="50">
        <v>9344</v>
      </c>
      <c r="H27" s="50">
        <v>201908.782317651</v>
      </c>
      <c r="I27" s="44">
        <f t="shared" si="0"/>
        <v>-2.2798577703409328E-2</v>
      </c>
      <c r="J27" s="44">
        <f t="shared" si="1"/>
        <v>-3.3017809525480959E-2</v>
      </c>
      <c r="K27" s="53">
        <f t="shared" si="6"/>
        <v>-5.6733292953765398E-2</v>
      </c>
      <c r="L27" s="46">
        <f t="shared" si="7"/>
        <v>-9.1997956892461083E-2</v>
      </c>
    </row>
    <row r="28" spans="1:12" ht="24.9" customHeight="1">
      <c r="A28" s="14">
        <v>18</v>
      </c>
      <c r="B28" s="21" t="s">
        <v>15</v>
      </c>
      <c r="C28" s="47">
        <v>62728</v>
      </c>
      <c r="D28" s="48">
        <v>29224</v>
      </c>
      <c r="E28" s="48">
        <v>58168</v>
      </c>
      <c r="F28" s="48">
        <v>25192</v>
      </c>
      <c r="G28" s="50">
        <v>54286</v>
      </c>
      <c r="H28" s="50">
        <v>28225.310842599982</v>
      </c>
      <c r="I28" s="44">
        <f t="shared" si="0"/>
        <v>-6.6737725209737309E-2</v>
      </c>
      <c r="J28" s="44">
        <f t="shared" si="1"/>
        <v>0.12040770254842735</v>
      </c>
      <c r="K28" s="53">
        <f t="shared" si="6"/>
        <v>-0.13458104833567147</v>
      </c>
      <c r="L28" s="46">
        <f t="shared" si="7"/>
        <v>-3.4173595585820497E-2</v>
      </c>
    </row>
    <row r="29" spans="1:12" ht="24.9" customHeight="1">
      <c r="A29" s="14">
        <v>19</v>
      </c>
      <c r="B29" s="21" t="s">
        <v>16</v>
      </c>
      <c r="C29" s="41">
        <v>18789</v>
      </c>
      <c r="D29" s="42">
        <v>26216</v>
      </c>
      <c r="E29" s="42">
        <v>18525</v>
      </c>
      <c r="F29" s="42">
        <v>27876</v>
      </c>
      <c r="G29" s="42">
        <v>17014</v>
      </c>
      <c r="H29" s="42">
        <v>31237</v>
      </c>
      <c r="I29" s="44">
        <f t="shared" si="0"/>
        <v>-8.1565452091767882E-2</v>
      </c>
      <c r="J29" s="44">
        <f t="shared" si="1"/>
        <v>0.1205696656622184</v>
      </c>
      <c r="K29" s="53">
        <f t="shared" si="6"/>
        <v>-9.4470168715737934E-2</v>
      </c>
      <c r="L29" s="46">
        <f t="shared" si="7"/>
        <v>0.19152425999389686</v>
      </c>
    </row>
    <row r="30" spans="1:12" s="55" customFormat="1" ht="24.9" customHeight="1">
      <c r="A30" s="14">
        <v>20</v>
      </c>
      <c r="B30" s="21" t="s">
        <v>17</v>
      </c>
      <c r="C30" s="47">
        <v>13108</v>
      </c>
      <c r="D30" s="48">
        <v>62424</v>
      </c>
      <c r="E30" s="48">
        <v>12686</v>
      </c>
      <c r="F30" s="48">
        <v>88585</v>
      </c>
      <c r="G30" s="50">
        <v>170320</v>
      </c>
      <c r="H30" s="50">
        <v>94708.563454918563</v>
      </c>
      <c r="I30" s="44">
        <f t="shared" si="0"/>
        <v>12.425823742708497</v>
      </c>
      <c r="J30" s="44">
        <f t="shared" si="1"/>
        <v>6.9126414798425961E-2</v>
      </c>
      <c r="K30" s="53">
        <f t="shared" si="6"/>
        <v>11.993591699725359</v>
      </c>
      <c r="L30" s="46">
        <f t="shared" si="7"/>
        <v>0.51718190847940793</v>
      </c>
    </row>
    <row r="31" spans="1:12" s="55" customFormat="1" ht="24.9" customHeight="1">
      <c r="A31" s="14">
        <v>21</v>
      </c>
      <c r="B31" s="22" t="s">
        <v>18</v>
      </c>
      <c r="C31" s="41">
        <v>44917</v>
      </c>
      <c r="D31" s="42">
        <v>390181</v>
      </c>
      <c r="E31" s="42">
        <v>50102</v>
      </c>
      <c r="F31" s="42">
        <v>370262</v>
      </c>
      <c r="G31" s="42">
        <v>53801</v>
      </c>
      <c r="H31" s="42">
        <v>404618.42658229999</v>
      </c>
      <c r="I31" s="44">
        <f t="shared" si="0"/>
        <v>7.3829388048381309E-2</v>
      </c>
      <c r="J31" s="44">
        <f t="shared" si="1"/>
        <v>9.2789501980489464E-2</v>
      </c>
      <c r="K31" s="53">
        <f t="shared" si="6"/>
        <v>0.19778702940980031</v>
      </c>
      <c r="L31" s="46">
        <f t="shared" si="7"/>
        <v>3.700186985604114E-2</v>
      </c>
    </row>
    <row r="32" spans="1:12" ht="24.9" customHeight="1">
      <c r="A32" s="14">
        <v>22</v>
      </c>
      <c r="B32" s="21" t="s">
        <v>41</v>
      </c>
      <c r="C32" s="47">
        <v>7644</v>
      </c>
      <c r="D32" s="48">
        <v>1887</v>
      </c>
      <c r="E32" s="48">
        <v>7644</v>
      </c>
      <c r="F32" s="48">
        <v>1887</v>
      </c>
      <c r="G32" s="50">
        <v>7644</v>
      </c>
      <c r="H32" s="50">
        <v>1887</v>
      </c>
      <c r="I32" s="44">
        <f t="shared" si="0"/>
        <v>0</v>
      </c>
      <c r="J32" s="44">
        <f t="shared" si="1"/>
        <v>0</v>
      </c>
      <c r="K32" s="53">
        <f t="shared" si="6"/>
        <v>0</v>
      </c>
      <c r="L32" s="46">
        <f t="shared" si="7"/>
        <v>0</v>
      </c>
    </row>
    <row r="33" spans="1:12" ht="24.9" customHeight="1">
      <c r="A33" s="14">
        <v>23</v>
      </c>
      <c r="B33" s="21" t="s">
        <v>42</v>
      </c>
      <c r="C33" s="41">
        <v>4823</v>
      </c>
      <c r="D33" s="42">
        <v>17992</v>
      </c>
      <c r="E33" s="42">
        <v>6248</v>
      </c>
      <c r="F33" s="42">
        <v>22803</v>
      </c>
      <c r="G33" s="42">
        <v>6248</v>
      </c>
      <c r="H33" s="42">
        <v>22803</v>
      </c>
      <c r="I33" s="44">
        <f t="shared" si="0"/>
        <v>0</v>
      </c>
      <c r="J33" s="44">
        <f t="shared" si="1"/>
        <v>0</v>
      </c>
      <c r="K33" s="53">
        <f t="shared" si="6"/>
        <v>0.29545925772340864</v>
      </c>
      <c r="L33" s="46">
        <f t="shared" si="7"/>
        <v>0.26739662072032017</v>
      </c>
    </row>
    <row r="34" spans="1:12" ht="24.9" customHeight="1">
      <c r="A34" s="14">
        <v>24</v>
      </c>
      <c r="B34" s="21" t="s">
        <v>43</v>
      </c>
      <c r="C34" s="47">
        <v>13110</v>
      </c>
      <c r="D34" s="48">
        <v>122856</v>
      </c>
      <c r="E34" s="50">
        <v>15020</v>
      </c>
      <c r="F34" s="50">
        <v>128636</v>
      </c>
      <c r="G34" s="50">
        <v>15835</v>
      </c>
      <c r="H34" s="50">
        <v>135570.99</v>
      </c>
      <c r="I34" s="44">
        <f t="shared" si="0"/>
        <v>5.4260985352862848E-2</v>
      </c>
      <c r="J34" s="44">
        <f t="shared" si="1"/>
        <v>5.3911735439534737E-2</v>
      </c>
      <c r="K34" s="53">
        <f t="shared" si="6"/>
        <v>0.20785659801678108</v>
      </c>
      <c r="L34" s="46">
        <f t="shared" si="7"/>
        <v>0.10349506739597571</v>
      </c>
    </row>
    <row r="35" spans="1:12" s="55" customFormat="1" ht="24.9" customHeight="1">
      <c r="A35" s="14">
        <v>25</v>
      </c>
      <c r="B35" s="21" t="s">
        <v>44</v>
      </c>
      <c r="C35" s="41">
        <v>67694</v>
      </c>
      <c r="D35" s="42">
        <v>15286</v>
      </c>
      <c r="E35" s="43">
        <v>68379</v>
      </c>
      <c r="F35" s="43">
        <v>15320</v>
      </c>
      <c r="G35" s="42">
        <v>64707</v>
      </c>
      <c r="H35" s="42">
        <v>14590.5645196</v>
      </c>
      <c r="I35" s="44">
        <f t="shared" si="0"/>
        <v>-5.3700697582591148E-2</v>
      </c>
      <c r="J35" s="44">
        <f t="shared" si="1"/>
        <v>-4.7613282010443833E-2</v>
      </c>
      <c r="K35" s="53">
        <v>0</v>
      </c>
      <c r="L35" s="46">
        <v>0</v>
      </c>
    </row>
    <row r="36" spans="1:12" ht="24.6" customHeight="1" thickBot="1">
      <c r="A36" s="14">
        <v>26</v>
      </c>
      <c r="B36" s="22" t="s">
        <v>45</v>
      </c>
      <c r="C36" s="47">
        <v>5174</v>
      </c>
      <c r="D36" s="48">
        <v>2379</v>
      </c>
      <c r="E36" s="54">
        <v>7109</v>
      </c>
      <c r="F36" s="54">
        <v>2747</v>
      </c>
      <c r="G36" s="54">
        <v>7109</v>
      </c>
      <c r="H36" s="54">
        <v>2747</v>
      </c>
      <c r="I36" s="44">
        <f t="shared" si="0"/>
        <v>0</v>
      </c>
      <c r="J36" s="44">
        <f t="shared" si="1"/>
        <v>0</v>
      </c>
      <c r="K36" s="53">
        <v>0</v>
      </c>
      <c r="L36" s="46">
        <v>0</v>
      </c>
    </row>
    <row r="37" spans="1:12" s="16" customFormat="1" ht="24.9" customHeight="1" thickBot="1">
      <c r="A37" s="62"/>
      <c r="B37" s="63" t="s">
        <v>7</v>
      </c>
      <c r="C37" s="64">
        <f t="shared" ref="C37:D37" si="8">SUM(C23:C36)</f>
        <v>647504</v>
      </c>
      <c r="D37" s="56">
        <f t="shared" si="8"/>
        <v>2396381</v>
      </c>
      <c r="E37" s="56">
        <f t="shared" ref="E37:H37" si="9">SUM(E23:E36)</f>
        <v>643100</v>
      </c>
      <c r="F37" s="56">
        <f t="shared" si="9"/>
        <v>2362117</v>
      </c>
      <c r="G37" s="56">
        <f t="shared" si="9"/>
        <v>800006</v>
      </c>
      <c r="H37" s="56">
        <f t="shared" si="9"/>
        <v>2485305.9913719697</v>
      </c>
      <c r="I37" s="37">
        <f t="shared" si="0"/>
        <v>0.24398382833151921</v>
      </c>
      <c r="J37" s="38">
        <f t="shared" si="1"/>
        <v>5.2151943096793975E-2</v>
      </c>
      <c r="K37" s="37">
        <f>(G37-C37)/C37</f>
        <v>0.23552286935679162</v>
      </c>
      <c r="L37" s="38">
        <v>0.16819554548886373</v>
      </c>
    </row>
    <row r="38" spans="1:12" ht="24.9" customHeight="1">
      <c r="A38" s="1" t="s">
        <v>19</v>
      </c>
      <c r="B38" s="24" t="s">
        <v>20</v>
      </c>
      <c r="C38" s="31"/>
      <c r="D38" s="68"/>
      <c r="E38" s="68"/>
      <c r="F38" s="68"/>
      <c r="G38" s="58"/>
      <c r="H38" s="58"/>
      <c r="I38" s="27"/>
      <c r="J38" s="27"/>
      <c r="K38" s="29"/>
      <c r="L38" s="30"/>
    </row>
    <row r="39" spans="1:12" s="55" customFormat="1" ht="24.9" customHeight="1" thickBot="1">
      <c r="A39" s="15">
        <v>27</v>
      </c>
      <c r="B39" s="22" t="s">
        <v>21</v>
      </c>
      <c r="C39" s="51">
        <v>209702</v>
      </c>
      <c r="D39" s="52">
        <v>563782</v>
      </c>
      <c r="E39" s="52">
        <v>239405</v>
      </c>
      <c r="F39" s="52">
        <v>577890</v>
      </c>
      <c r="G39" s="52">
        <v>249883</v>
      </c>
      <c r="H39" s="52">
        <v>632680</v>
      </c>
      <c r="I39" s="44">
        <f t="shared" si="0"/>
        <v>4.3766838620747268E-2</v>
      </c>
      <c r="J39" s="44">
        <f t="shared" si="1"/>
        <v>9.4810431050892041E-2</v>
      </c>
      <c r="K39" s="53">
        <f>(G39-C39)/C39</f>
        <v>0.19160999895089223</v>
      </c>
      <c r="L39" s="46">
        <f>(H39-D39)/D39</f>
        <v>0.12220681043382016</v>
      </c>
    </row>
    <row r="40" spans="1:12" s="16" customFormat="1" ht="24.9" customHeight="1" thickBot="1">
      <c r="A40" s="69"/>
      <c r="B40" s="70" t="s">
        <v>7</v>
      </c>
      <c r="C40" s="64">
        <f>C39</f>
        <v>209702</v>
      </c>
      <c r="D40" s="71">
        <f t="shared" ref="D40" si="10">D39</f>
        <v>563782</v>
      </c>
      <c r="E40" s="71">
        <f t="shared" ref="E40:H40" si="11">E39</f>
        <v>239405</v>
      </c>
      <c r="F40" s="71">
        <f t="shared" si="11"/>
        <v>577890</v>
      </c>
      <c r="G40" s="71">
        <f t="shared" si="11"/>
        <v>249883</v>
      </c>
      <c r="H40" s="71">
        <f t="shared" si="11"/>
        <v>632680</v>
      </c>
      <c r="I40" s="37">
        <f t="shared" si="0"/>
        <v>4.3766838620747268E-2</v>
      </c>
      <c r="J40" s="38">
        <f t="shared" si="1"/>
        <v>9.4810431050892041E-2</v>
      </c>
      <c r="K40" s="37">
        <f>(G40-C40)/C40</f>
        <v>0.19160999895089223</v>
      </c>
      <c r="L40" s="38">
        <v>0.57507608092330664</v>
      </c>
    </row>
    <row r="41" spans="1:12" ht="24.9" customHeight="1">
      <c r="A41" s="1" t="s">
        <v>22</v>
      </c>
      <c r="B41" s="25" t="s">
        <v>23</v>
      </c>
      <c r="C41" s="31"/>
      <c r="D41" s="68"/>
      <c r="E41" s="68"/>
      <c r="F41" s="68"/>
      <c r="G41" s="58"/>
      <c r="H41" s="58"/>
      <c r="I41" s="27"/>
      <c r="J41" s="27"/>
      <c r="K41" s="29"/>
      <c r="L41" s="30"/>
    </row>
    <row r="42" spans="1:12" ht="24.6" customHeight="1" thickBot="1">
      <c r="A42" s="15">
        <v>28</v>
      </c>
      <c r="B42" s="22" t="s">
        <v>46</v>
      </c>
      <c r="C42" s="51">
        <v>1096350</v>
      </c>
      <c r="D42" s="52">
        <v>861441</v>
      </c>
      <c r="E42" s="52">
        <v>1106330</v>
      </c>
      <c r="F42" s="52">
        <v>830699</v>
      </c>
      <c r="G42" s="52">
        <v>1102585</v>
      </c>
      <c r="H42" s="52">
        <v>850474</v>
      </c>
      <c r="I42" s="44">
        <f t="shared" si="0"/>
        <v>-3.3850659387343741E-3</v>
      </c>
      <c r="J42" s="44">
        <f t="shared" si="1"/>
        <v>2.3805253166309336E-2</v>
      </c>
      <c r="K42" s="53">
        <f>(G42-C42)/C42</f>
        <v>5.6870524923610163E-3</v>
      </c>
      <c r="L42" s="46">
        <f>(H42-D42)/D42</f>
        <v>-1.2730993765098248E-2</v>
      </c>
    </row>
    <row r="43" spans="1:12" s="16" customFormat="1" ht="24.9" customHeight="1" thickBot="1">
      <c r="A43" s="69"/>
      <c r="B43" s="70" t="s">
        <v>7</v>
      </c>
      <c r="C43" s="64">
        <f>SUM(C42:C42)</f>
        <v>1096350</v>
      </c>
      <c r="D43" s="56">
        <f>SUM(D42:D42)</f>
        <v>861441</v>
      </c>
      <c r="E43" s="56">
        <f t="shared" ref="E43:H43" si="12">SUM(E42:E42)</f>
        <v>1106330</v>
      </c>
      <c r="F43" s="56">
        <f t="shared" si="12"/>
        <v>830699</v>
      </c>
      <c r="G43" s="56">
        <f t="shared" si="12"/>
        <v>1102585</v>
      </c>
      <c r="H43" s="56">
        <f t="shared" si="12"/>
        <v>850474</v>
      </c>
      <c r="I43" s="37">
        <f t="shared" si="0"/>
        <v>-3.3850659387343741E-3</v>
      </c>
      <c r="J43" s="38">
        <f t="shared" si="1"/>
        <v>2.3805253166309336E-2</v>
      </c>
      <c r="K43" s="37">
        <f>(G43-C43)/C43</f>
        <v>5.6870524923610163E-3</v>
      </c>
      <c r="L43" s="38">
        <f>(H43-D43)/D43</f>
        <v>-1.2730993765098248E-2</v>
      </c>
    </row>
    <row r="44" spans="1:12" ht="24.9" customHeight="1" thickBot="1">
      <c r="A44" s="3"/>
      <c r="B44" s="26" t="s">
        <v>24</v>
      </c>
      <c r="C44" s="32"/>
      <c r="D44" s="68"/>
      <c r="E44" s="72"/>
      <c r="F44" s="72"/>
      <c r="G44" s="59"/>
      <c r="H44" s="59"/>
      <c r="I44" s="27"/>
      <c r="J44" s="27"/>
      <c r="K44" s="33"/>
      <c r="L44" s="34"/>
    </row>
    <row r="45" spans="1:12" s="16" customFormat="1" ht="24.9" customHeight="1" thickBot="1">
      <c r="A45" s="69"/>
      <c r="B45" s="70" t="s">
        <v>25</v>
      </c>
      <c r="C45" s="64">
        <f>C21+C37</f>
        <v>1675629</v>
      </c>
      <c r="D45" s="56">
        <f>D21+D37</f>
        <v>6603248</v>
      </c>
      <c r="E45" s="56">
        <f t="shared" ref="E45:H45" si="13">E21+E37</f>
        <v>1711394</v>
      </c>
      <c r="F45" s="56">
        <f t="shared" si="13"/>
        <v>6540426</v>
      </c>
      <c r="G45" s="56">
        <f t="shared" si="13"/>
        <v>1880729</v>
      </c>
      <c r="H45" s="56">
        <f t="shared" si="13"/>
        <v>6702472.7033025688</v>
      </c>
      <c r="I45" s="37">
        <f t="shared" si="0"/>
        <v>9.8945654828753629E-2</v>
      </c>
      <c r="J45" s="38">
        <f t="shared" si="1"/>
        <v>2.4776169519014322E-2</v>
      </c>
      <c r="K45" s="37">
        <f t="shared" ref="K45:L47" si="14">(G45-C45)/C45</f>
        <v>0.12240179657907568</v>
      </c>
      <c r="L45" s="38">
        <f t="shared" si="14"/>
        <v>1.5026651021219974E-2</v>
      </c>
    </row>
    <row r="46" spans="1:12" ht="24.9" customHeight="1" thickBot="1">
      <c r="A46" s="3"/>
      <c r="B46" s="26" t="s">
        <v>26</v>
      </c>
      <c r="C46" s="35">
        <f>C40</f>
        <v>209702</v>
      </c>
      <c r="D46" s="36">
        <f t="shared" ref="D46" si="15">D40</f>
        <v>563782</v>
      </c>
      <c r="E46" s="36">
        <f t="shared" ref="E46:H46" si="16">E40</f>
        <v>239405</v>
      </c>
      <c r="F46" s="36">
        <f t="shared" si="16"/>
        <v>577890</v>
      </c>
      <c r="G46" s="36">
        <f t="shared" si="16"/>
        <v>249883</v>
      </c>
      <c r="H46" s="36">
        <f t="shared" si="16"/>
        <v>632680</v>
      </c>
      <c r="I46" s="37">
        <f t="shared" si="0"/>
        <v>4.3766838620747268E-2</v>
      </c>
      <c r="J46" s="38">
        <f t="shared" si="1"/>
        <v>9.4810431050892041E-2</v>
      </c>
      <c r="K46" s="39">
        <f t="shared" si="14"/>
        <v>0.19160999895089223</v>
      </c>
      <c r="L46" s="40">
        <f t="shared" si="14"/>
        <v>0.12220681043382016</v>
      </c>
    </row>
    <row r="47" spans="1:12" s="13" customFormat="1" ht="24.9" customHeight="1" thickBot="1">
      <c r="A47" s="73"/>
      <c r="B47" s="70" t="s">
        <v>27</v>
      </c>
      <c r="C47" s="64">
        <f t="shared" ref="C47:D47" si="17">C45+C46</f>
        <v>1885331</v>
      </c>
      <c r="D47" s="56">
        <f t="shared" si="17"/>
        <v>7167030</v>
      </c>
      <c r="E47" s="56">
        <f t="shared" ref="E47:H47" si="18">E45+E46</f>
        <v>1950799</v>
      </c>
      <c r="F47" s="56">
        <f t="shared" si="18"/>
        <v>7118316</v>
      </c>
      <c r="G47" s="56">
        <f t="shared" si="18"/>
        <v>2130612</v>
      </c>
      <c r="H47" s="56">
        <f t="shared" si="18"/>
        <v>7335152.7033025688</v>
      </c>
      <c r="I47" s="37">
        <f t="shared" si="0"/>
        <v>9.2174027155027247E-2</v>
      </c>
      <c r="J47" s="38">
        <f t="shared" si="1"/>
        <v>3.0461797889074993E-2</v>
      </c>
      <c r="K47" s="37">
        <f t="shared" si="14"/>
        <v>0.13009970132565582</v>
      </c>
      <c r="L47" s="38">
        <f t="shared" si="14"/>
        <v>2.3457792600640539E-2</v>
      </c>
    </row>
    <row r="48" spans="1:12" ht="24.9" customHeight="1" thickBot="1">
      <c r="A48" s="2"/>
      <c r="B48" s="26" t="s">
        <v>28</v>
      </c>
      <c r="C48" s="32"/>
      <c r="D48" s="72"/>
      <c r="E48" s="72"/>
      <c r="F48" s="72"/>
      <c r="G48" s="59"/>
      <c r="H48" s="59"/>
      <c r="I48" s="27"/>
      <c r="J48" s="27"/>
      <c r="K48" s="33"/>
      <c r="L48" s="34"/>
    </row>
    <row r="49" spans="1:12" s="13" customFormat="1" ht="24.9" customHeight="1" thickBot="1">
      <c r="A49" s="73"/>
      <c r="B49" s="70" t="s">
        <v>29</v>
      </c>
      <c r="C49" s="64">
        <f t="shared" ref="C49:D49" si="19">C47+C43</f>
        <v>2981681</v>
      </c>
      <c r="D49" s="56">
        <f t="shared" si="19"/>
        <v>8028471</v>
      </c>
      <c r="E49" s="56">
        <f t="shared" ref="E49:H49" si="20">E47+E43</f>
        <v>3057129</v>
      </c>
      <c r="F49" s="56">
        <f t="shared" si="20"/>
        <v>7949015</v>
      </c>
      <c r="G49" s="56">
        <f t="shared" si="20"/>
        <v>3233197</v>
      </c>
      <c r="H49" s="56">
        <f t="shared" si="20"/>
        <v>8185626.7033025688</v>
      </c>
      <c r="I49" s="37">
        <f t="shared" si="0"/>
        <v>5.7592597499156892E-2</v>
      </c>
      <c r="J49" s="38">
        <f t="shared" si="1"/>
        <v>2.9766166412136443E-2</v>
      </c>
      <c r="K49" s="37">
        <f>(G49-C49)/C49</f>
        <v>8.4353758836039128E-2</v>
      </c>
      <c r="L49" s="38">
        <f>(H49-D49)/D49</f>
        <v>1.9574798651271052E-2</v>
      </c>
    </row>
    <row r="50" spans="1:12" ht="24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74" t="s">
        <v>47</v>
      </c>
      <c r="L50" s="4"/>
    </row>
    <row r="51" spans="1:1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</sheetData>
  <mergeCells count="11">
    <mergeCell ref="A3:L3"/>
    <mergeCell ref="K2:L2"/>
    <mergeCell ref="A5:A7"/>
    <mergeCell ref="B5:B7"/>
    <mergeCell ref="C5:L5"/>
    <mergeCell ref="C6:D6"/>
    <mergeCell ref="G6:H6"/>
    <mergeCell ref="K6:L6"/>
    <mergeCell ref="E6:F6"/>
    <mergeCell ref="I6:J6"/>
    <mergeCell ref="K4:L4"/>
  </mergeCells>
  <pageMargins left="0.7" right="0.31" top="0.54" bottom="0.55000000000000004" header="0.27" footer="0.3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2021-06-15T12:31:51Z</dcterms:modified>
</cp:coreProperties>
</file>