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2" sheetId="14" r:id="rId1"/>
  </sheets>
  <definedNames>
    <definedName name="_xlnm.Print_Area" localSheetId="0">Sheet2!$A$1:$AP$39</definedName>
  </definedNames>
  <calcPr calcId="162913"/>
</workbook>
</file>

<file path=xl/calcChain.xml><?xml version="1.0" encoding="utf-8"?>
<calcChain xmlns="http://schemas.openxmlformats.org/spreadsheetml/2006/main">
  <c r="AL21" i="14" l="1"/>
  <c r="AG7" i="14" l="1"/>
  <c r="AH7" i="14"/>
  <c r="AI7" i="14"/>
  <c r="AJ7" i="14"/>
  <c r="AK7" i="14"/>
  <c r="AL7" i="14"/>
  <c r="AG8" i="14"/>
  <c r="AH8" i="14"/>
  <c r="AI8" i="14"/>
  <c r="AJ8" i="14"/>
  <c r="AK8" i="14"/>
  <c r="AL8" i="14"/>
  <c r="AG9" i="14"/>
  <c r="AH9" i="14"/>
  <c r="AI9" i="14"/>
  <c r="AJ9" i="14"/>
  <c r="AK9" i="14"/>
  <c r="AL9" i="14"/>
  <c r="AG10" i="14"/>
  <c r="AH10" i="14"/>
  <c r="AI10" i="14"/>
  <c r="AJ10" i="14"/>
  <c r="AK10" i="14"/>
  <c r="AL10" i="14"/>
  <c r="AG11" i="14"/>
  <c r="AH11" i="14"/>
  <c r="AI11" i="14"/>
  <c r="AJ11" i="14"/>
  <c r="AK11" i="14"/>
  <c r="AL11" i="14"/>
  <c r="AG12" i="14"/>
  <c r="AH12" i="14"/>
  <c r="AI12" i="14"/>
  <c r="AJ12" i="14"/>
  <c r="AK12" i="14"/>
  <c r="AL12" i="14"/>
  <c r="AG13" i="14"/>
  <c r="AH13" i="14"/>
  <c r="AI13" i="14"/>
  <c r="AJ13" i="14"/>
  <c r="AK13" i="14"/>
  <c r="AL13" i="14"/>
  <c r="AG14" i="14"/>
  <c r="AH14" i="14"/>
  <c r="AI14" i="14"/>
  <c r="AJ14" i="14"/>
  <c r="AK14" i="14"/>
  <c r="AL14" i="14"/>
  <c r="AG15" i="14"/>
  <c r="AH15" i="14"/>
  <c r="AI15" i="14"/>
  <c r="AJ15" i="14"/>
  <c r="AK15" i="14"/>
  <c r="AL15" i="14"/>
  <c r="AG16" i="14"/>
  <c r="AH16" i="14"/>
  <c r="AI16" i="14"/>
  <c r="AJ16" i="14"/>
  <c r="AK16" i="14"/>
  <c r="AL16" i="14"/>
  <c r="AG17" i="14"/>
  <c r="AH17" i="14"/>
  <c r="AI17" i="14"/>
  <c r="AJ17" i="14"/>
  <c r="AK17" i="14"/>
  <c r="AL17" i="14"/>
  <c r="AG18" i="14"/>
  <c r="AH18" i="14"/>
  <c r="AI18" i="14"/>
  <c r="AJ18" i="14"/>
  <c r="AK18" i="14"/>
  <c r="AL18" i="14"/>
  <c r="AG20" i="14"/>
  <c r="AH20" i="14"/>
  <c r="AI20" i="14"/>
  <c r="AJ20" i="14"/>
  <c r="AK20" i="14"/>
  <c r="AL20" i="14"/>
  <c r="AG21" i="14"/>
  <c r="AH21" i="14"/>
  <c r="AI21" i="14"/>
  <c r="AJ21" i="14"/>
  <c r="AK21" i="14"/>
  <c r="AG22" i="14"/>
  <c r="AH22" i="14"/>
  <c r="AI22" i="14"/>
  <c r="AJ22" i="14"/>
  <c r="AK22" i="14"/>
  <c r="AL22" i="14"/>
  <c r="AG23" i="14"/>
  <c r="AH23" i="14"/>
  <c r="AI23" i="14"/>
  <c r="AJ23" i="14"/>
  <c r="AK23" i="14"/>
  <c r="AL23" i="14"/>
  <c r="AG24" i="14"/>
  <c r="AH24" i="14"/>
  <c r="AI24" i="14"/>
  <c r="AJ24" i="14"/>
  <c r="AK24" i="14"/>
  <c r="AL24" i="14"/>
  <c r="AG25" i="14"/>
  <c r="AH25" i="14"/>
  <c r="AI25" i="14"/>
  <c r="AJ25" i="14"/>
  <c r="AK25" i="14"/>
  <c r="AL25" i="14"/>
  <c r="AG26" i="14"/>
  <c r="AH26" i="14"/>
  <c r="AI26" i="14"/>
  <c r="AJ26" i="14"/>
  <c r="AK26" i="14"/>
  <c r="AL26" i="14"/>
  <c r="AG27" i="14"/>
  <c r="AH27" i="14"/>
  <c r="AI27" i="14"/>
  <c r="AJ27" i="14"/>
  <c r="AK27" i="14"/>
  <c r="AL27" i="14"/>
  <c r="AG28" i="14"/>
  <c r="AH28" i="14"/>
  <c r="AI28" i="14"/>
  <c r="AJ28" i="14"/>
  <c r="AK28" i="14"/>
  <c r="AL28" i="14"/>
  <c r="AG30" i="14"/>
  <c r="AH30" i="14"/>
  <c r="AI30" i="14"/>
  <c r="AJ30" i="14"/>
  <c r="AK30" i="14"/>
  <c r="AL30" i="14"/>
  <c r="AG31" i="14"/>
  <c r="AH31" i="14"/>
  <c r="AI31" i="14"/>
  <c r="AJ31" i="14"/>
  <c r="AK31" i="14"/>
  <c r="AL31" i="14"/>
  <c r="AK29" i="14" l="1"/>
  <c r="AL29" i="14"/>
  <c r="AK32" i="14"/>
  <c r="AL32" i="14"/>
  <c r="AK33" i="14"/>
  <c r="AL33" i="14"/>
  <c r="AE8" i="14" l="1"/>
  <c r="AF8" i="14"/>
  <c r="AE9" i="14"/>
  <c r="AF9" i="14"/>
  <c r="AE10" i="14"/>
  <c r="AF10" i="14"/>
  <c r="AE11" i="14"/>
  <c r="AF11" i="14"/>
  <c r="AE12" i="14"/>
  <c r="AF12" i="14"/>
  <c r="AE13" i="14"/>
  <c r="AF13" i="14"/>
  <c r="AE14" i="14"/>
  <c r="AF14" i="14"/>
  <c r="AE15" i="14"/>
  <c r="AF15" i="14"/>
  <c r="AE16" i="14"/>
  <c r="AF16" i="14"/>
  <c r="AE17" i="14"/>
  <c r="AF17" i="14"/>
  <c r="AE18" i="14"/>
  <c r="AF18" i="14"/>
  <c r="AE20" i="14"/>
  <c r="AF20" i="14"/>
  <c r="AE21" i="14"/>
  <c r="AF21" i="14"/>
  <c r="AE22" i="14"/>
  <c r="AF22" i="14"/>
  <c r="AE23" i="14"/>
  <c r="AF23" i="14"/>
  <c r="AE24" i="14"/>
  <c r="AF24" i="14"/>
  <c r="AE25" i="14"/>
  <c r="AF25" i="14"/>
  <c r="AE26" i="14"/>
  <c r="AF26" i="14"/>
  <c r="AE27" i="14"/>
  <c r="AF27" i="14"/>
  <c r="AE28" i="14"/>
  <c r="AF28" i="14"/>
  <c r="AE30" i="14"/>
  <c r="AF30" i="14"/>
  <c r="AE31" i="14"/>
  <c r="AF31" i="14"/>
  <c r="AF7" i="14"/>
  <c r="AE7" i="14"/>
  <c r="AC8" i="14"/>
  <c r="AD8" i="14"/>
  <c r="AC9" i="14"/>
  <c r="AD9" i="14"/>
  <c r="AC10" i="14"/>
  <c r="AD10" i="14"/>
  <c r="AC11" i="14"/>
  <c r="AD11" i="14"/>
  <c r="AC12" i="14"/>
  <c r="AD12" i="14"/>
  <c r="AC13" i="14"/>
  <c r="AD13" i="14"/>
  <c r="AC14" i="14"/>
  <c r="AD14" i="14"/>
  <c r="AC15" i="14"/>
  <c r="AD15" i="14"/>
  <c r="AC16" i="14"/>
  <c r="AD16" i="14"/>
  <c r="AC17" i="14"/>
  <c r="AD17" i="14"/>
  <c r="AC18" i="14"/>
  <c r="AD18" i="14"/>
  <c r="AC20" i="14"/>
  <c r="AD20" i="14"/>
  <c r="AC21" i="14"/>
  <c r="AD21" i="14"/>
  <c r="AC22" i="14"/>
  <c r="AD22" i="14"/>
  <c r="AC23" i="14"/>
  <c r="AD23" i="14"/>
  <c r="AC24" i="14"/>
  <c r="AD24" i="14"/>
  <c r="AC25" i="14"/>
  <c r="AD25" i="14"/>
  <c r="AC26" i="14"/>
  <c r="AD26" i="14"/>
  <c r="AC27" i="14"/>
  <c r="AD27" i="14"/>
  <c r="AC28" i="14"/>
  <c r="AD28" i="14"/>
  <c r="AC30" i="14"/>
  <c r="AD30" i="14"/>
  <c r="AC31" i="14"/>
  <c r="AD31" i="14"/>
  <c r="AD7" i="14"/>
  <c r="AC7" i="14"/>
  <c r="U8" i="14"/>
  <c r="V8" i="14"/>
  <c r="U9" i="14"/>
  <c r="V9" i="14"/>
  <c r="U10" i="14"/>
  <c r="V10" i="14"/>
  <c r="U11" i="14"/>
  <c r="V11" i="14"/>
  <c r="U12" i="14"/>
  <c r="V12" i="14"/>
  <c r="U13" i="14"/>
  <c r="V13" i="14"/>
  <c r="U14" i="14"/>
  <c r="V14" i="14"/>
  <c r="U15" i="14"/>
  <c r="V15" i="14"/>
  <c r="U16" i="14"/>
  <c r="V16" i="14"/>
  <c r="U17" i="14"/>
  <c r="V17" i="14"/>
  <c r="U18" i="14"/>
  <c r="V18" i="14"/>
  <c r="U20" i="14"/>
  <c r="V20" i="14"/>
  <c r="U21" i="14"/>
  <c r="V21" i="14"/>
  <c r="U22" i="14"/>
  <c r="V22" i="14"/>
  <c r="U23" i="14"/>
  <c r="V23" i="14"/>
  <c r="U24" i="14"/>
  <c r="V24" i="14"/>
  <c r="U25" i="14"/>
  <c r="V25" i="14"/>
  <c r="U26" i="14"/>
  <c r="V26" i="14"/>
  <c r="U27" i="14"/>
  <c r="V27" i="14"/>
  <c r="U28" i="14"/>
  <c r="V28" i="14"/>
  <c r="U29" i="14"/>
  <c r="V29" i="14"/>
  <c r="U30" i="14"/>
  <c r="V30" i="14"/>
  <c r="U31" i="14"/>
  <c r="V31" i="14"/>
  <c r="U33" i="14"/>
  <c r="V33" i="14"/>
  <c r="V7" i="14"/>
  <c r="U7" i="14"/>
  <c r="S8" i="14"/>
  <c r="T8" i="14"/>
  <c r="S9" i="14"/>
  <c r="T9" i="14"/>
  <c r="S10" i="14"/>
  <c r="T10" i="14"/>
  <c r="S11" i="14"/>
  <c r="T11" i="14"/>
  <c r="S12" i="14"/>
  <c r="T12" i="14"/>
  <c r="S13" i="14"/>
  <c r="T13" i="14"/>
  <c r="S14" i="14"/>
  <c r="T14" i="14"/>
  <c r="S15" i="14"/>
  <c r="T15" i="14"/>
  <c r="S16" i="14"/>
  <c r="T16" i="14"/>
  <c r="S17" i="14"/>
  <c r="T17" i="14"/>
  <c r="S18" i="14"/>
  <c r="T18" i="14"/>
  <c r="S20" i="14"/>
  <c r="T20" i="14"/>
  <c r="S21" i="14"/>
  <c r="T21" i="14"/>
  <c r="S22" i="14"/>
  <c r="T22" i="14"/>
  <c r="S23" i="14"/>
  <c r="T23" i="14"/>
  <c r="S24" i="14"/>
  <c r="T24" i="14"/>
  <c r="S25" i="14"/>
  <c r="T25" i="14"/>
  <c r="S26" i="14"/>
  <c r="T26" i="14"/>
  <c r="S27" i="14"/>
  <c r="T27" i="14"/>
  <c r="S28" i="14"/>
  <c r="T28" i="14"/>
  <c r="S29" i="14"/>
  <c r="T29" i="14"/>
  <c r="S30" i="14"/>
  <c r="T30" i="14"/>
  <c r="S31" i="14"/>
  <c r="T31" i="14"/>
  <c r="S33" i="14"/>
  <c r="T33" i="14"/>
  <c r="S36" i="14"/>
  <c r="T36" i="14"/>
  <c r="T7" i="14"/>
  <c r="S7" i="14"/>
  <c r="K8" i="14" l="1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6" i="14"/>
  <c r="L36" i="14"/>
  <c r="L7" i="14"/>
  <c r="K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20" i="14"/>
  <c r="J20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2" i="14"/>
  <c r="J32" i="14"/>
  <c r="I33" i="14"/>
  <c r="J33" i="14"/>
  <c r="I36" i="14"/>
  <c r="J36" i="14"/>
  <c r="J7" i="14"/>
  <c r="I7" i="14"/>
  <c r="AB19" i="14" l="1"/>
  <c r="AA19" i="14"/>
  <c r="Z19" i="14"/>
  <c r="Y19" i="14"/>
  <c r="X19" i="14"/>
  <c r="W19" i="14"/>
  <c r="AB34" i="14"/>
  <c r="AA34" i="14"/>
  <c r="Z34" i="14"/>
  <c r="Y34" i="14"/>
  <c r="X34" i="14"/>
  <c r="W34" i="14"/>
  <c r="Q34" i="14"/>
  <c r="R34" i="14"/>
  <c r="Q19" i="14"/>
  <c r="R19" i="14"/>
  <c r="E34" i="14"/>
  <c r="G34" i="14"/>
  <c r="H34" i="14"/>
  <c r="E19" i="14"/>
  <c r="F19" i="14"/>
  <c r="G19" i="14"/>
  <c r="H19" i="14"/>
  <c r="R35" i="14" l="1"/>
  <c r="R37" i="14" s="1"/>
  <c r="Q35" i="14"/>
  <c r="Q37" i="14" s="1"/>
  <c r="Z35" i="14"/>
  <c r="Z37" i="14" s="1"/>
  <c r="Y35" i="14"/>
  <c r="Y37" i="14" s="1"/>
  <c r="AC19" i="14"/>
  <c r="AE19" i="14"/>
  <c r="L19" i="14"/>
  <c r="W35" i="14"/>
  <c r="W37" i="14" s="1"/>
  <c r="AD19" i="14"/>
  <c r="AF19" i="14"/>
  <c r="H35" i="14"/>
  <c r="H37" i="14" s="1"/>
  <c r="K34" i="14"/>
  <c r="G35" i="14"/>
  <c r="G37" i="14" s="1"/>
  <c r="K19" i="14"/>
  <c r="E35" i="14"/>
  <c r="AE34" i="14"/>
  <c r="AC34" i="14"/>
  <c r="AD34" i="14"/>
  <c r="AF34" i="14"/>
  <c r="X35" i="14"/>
  <c r="X37" i="14" s="1"/>
  <c r="AA35" i="14"/>
  <c r="AB35" i="14"/>
  <c r="K35" i="14" l="1"/>
  <c r="AB37" i="14"/>
  <c r="AD35" i="14"/>
  <c r="AF35" i="14"/>
  <c r="AA37" i="14"/>
  <c r="AE35" i="14"/>
  <c r="AC35" i="14"/>
  <c r="AL19" i="14"/>
  <c r="AL34" i="14"/>
  <c r="AL35" i="14"/>
  <c r="AL36" i="14"/>
  <c r="AK19" i="14"/>
  <c r="AK34" i="14"/>
  <c r="AK35" i="14"/>
  <c r="AK36" i="14"/>
  <c r="AP8" i="14"/>
  <c r="AP9" i="14"/>
  <c r="AP10" i="14"/>
  <c r="AP11" i="14"/>
  <c r="AP12" i="14"/>
  <c r="AP13" i="14"/>
  <c r="AP14" i="14"/>
  <c r="AP15" i="14"/>
  <c r="AP17" i="14"/>
  <c r="AP18" i="14"/>
  <c r="AJ29" i="14"/>
  <c r="AJ32" i="14"/>
  <c r="AJ33" i="14"/>
  <c r="AJ36" i="14"/>
  <c r="AI29" i="14"/>
  <c r="AI32" i="14"/>
  <c r="AI33" i="14"/>
  <c r="AI36" i="14"/>
  <c r="AM13" i="14"/>
  <c r="AG29" i="14"/>
  <c r="AH29" i="14"/>
  <c r="AG32" i="14"/>
  <c r="AH32" i="14"/>
  <c r="AG33" i="14"/>
  <c r="AH33" i="14"/>
  <c r="AG36" i="14"/>
  <c r="AH36" i="14"/>
  <c r="AP16" i="14" l="1"/>
  <c r="AO16" i="14"/>
  <c r="AO10" i="14"/>
  <c r="AO18" i="14"/>
  <c r="AN16" i="14"/>
  <c r="AN10" i="14"/>
  <c r="AO36" i="14"/>
  <c r="AO12" i="14"/>
  <c r="AM14" i="14"/>
  <c r="AM8" i="14"/>
  <c r="AN7" i="14"/>
  <c r="AM18" i="14"/>
  <c r="AM12" i="14"/>
  <c r="AM7" i="14"/>
  <c r="AM17" i="14"/>
  <c r="AM11" i="14"/>
  <c r="AN14" i="14"/>
  <c r="AN8" i="14"/>
  <c r="AM36" i="14"/>
  <c r="AM16" i="14"/>
  <c r="AM10" i="14"/>
  <c r="AM15" i="14"/>
  <c r="AM9" i="14"/>
  <c r="AN18" i="14"/>
  <c r="AN12" i="14"/>
  <c r="AN13" i="14"/>
  <c r="AO7" i="14"/>
  <c r="AO15" i="14"/>
  <c r="AO9" i="14"/>
  <c r="AN17" i="14"/>
  <c r="AN11" i="14"/>
  <c r="AN36" i="14"/>
  <c r="AP36" i="14"/>
  <c r="AN15" i="14"/>
  <c r="AN9" i="14"/>
  <c r="AO8" i="14"/>
  <c r="AO13" i="14"/>
  <c r="AO14" i="14"/>
  <c r="AP7" i="14"/>
  <c r="AO17" i="14"/>
  <c r="AO11" i="14"/>
  <c r="AD37" i="14"/>
  <c r="AF37" i="14"/>
  <c r="AL37" i="14"/>
  <c r="AE37" i="14"/>
  <c r="AC37" i="14"/>
  <c r="AK37" i="14"/>
  <c r="P34" i="14"/>
  <c r="V34" i="14" s="1"/>
  <c r="O34" i="14"/>
  <c r="U34" i="14" s="1"/>
  <c r="P19" i="14"/>
  <c r="V19" i="14" s="1"/>
  <c r="O19" i="14"/>
  <c r="U19" i="14" s="1"/>
  <c r="N34" i="14"/>
  <c r="T34" i="14" s="1"/>
  <c r="M34" i="14"/>
  <c r="S34" i="14" s="1"/>
  <c r="N19" i="14"/>
  <c r="T19" i="14" s="1"/>
  <c r="M19" i="14"/>
  <c r="S19" i="14" s="1"/>
  <c r="F34" i="14"/>
  <c r="L34" i="14" s="1"/>
  <c r="D34" i="14"/>
  <c r="J34" i="14" s="1"/>
  <c r="C34" i="14"/>
  <c r="I34" i="14" s="1"/>
  <c r="D19" i="14"/>
  <c r="J19" i="14" s="1"/>
  <c r="C19" i="14"/>
  <c r="I19" i="14" s="1"/>
  <c r="N35" i="14" l="1"/>
  <c r="AH34" i="14"/>
  <c r="AN34" i="14" s="1"/>
  <c r="C35" i="14"/>
  <c r="I35" i="14" s="1"/>
  <c r="AG19" i="14"/>
  <c r="AM19" i="14" s="1"/>
  <c r="D35" i="14"/>
  <c r="J35" i="14" s="1"/>
  <c r="AH19" i="14"/>
  <c r="AN19" i="14" s="1"/>
  <c r="AJ34" i="14"/>
  <c r="AP34" i="14" s="1"/>
  <c r="AG34" i="14"/>
  <c r="AM34" i="14" s="1"/>
  <c r="O35" i="14"/>
  <c r="U35" i="14" s="1"/>
  <c r="F35" i="14"/>
  <c r="L35" i="14" s="1"/>
  <c r="AJ19" i="14"/>
  <c r="AP19" i="14" s="1"/>
  <c r="AI34" i="14"/>
  <c r="AO34" i="14" s="1"/>
  <c r="P35" i="14"/>
  <c r="V35" i="14" s="1"/>
  <c r="E37" i="14"/>
  <c r="K37" i="14" s="1"/>
  <c r="AI19" i="14"/>
  <c r="AO19" i="14" s="1"/>
  <c r="M35" i="14"/>
  <c r="M37" i="14" l="1"/>
  <c r="S37" i="14" s="1"/>
  <c r="S35" i="14"/>
  <c r="N37" i="14"/>
  <c r="T37" i="14" s="1"/>
  <c r="T35" i="14"/>
  <c r="AI35" i="14"/>
  <c r="AO35" i="14" s="1"/>
  <c r="F37" i="14"/>
  <c r="L37" i="14" s="1"/>
  <c r="AJ35" i="14"/>
  <c r="AP35" i="14" s="1"/>
  <c r="P37" i="14"/>
  <c r="V37" i="14" s="1"/>
  <c r="O37" i="14"/>
  <c r="U37" i="14" s="1"/>
  <c r="D37" i="14"/>
  <c r="J37" i="14" s="1"/>
  <c r="AH35" i="14"/>
  <c r="AN35" i="14" s="1"/>
  <c r="C37" i="14"/>
  <c r="I37" i="14" s="1"/>
  <c r="AG35" i="14"/>
  <c r="AM35" i="14" s="1"/>
  <c r="AJ37" i="14" l="1"/>
  <c r="AP37" i="14" s="1"/>
  <c r="AH37" i="14"/>
  <c r="AN37" i="14" s="1"/>
  <c r="AG37" i="14"/>
  <c r="AM37" i="14" s="1"/>
  <c r="AI37" i="14"/>
  <c r="AO37" i="14" s="1"/>
  <c r="AN24" i="14" l="1"/>
  <c r="AP24" i="14"/>
  <c r="AM31" i="14"/>
  <c r="AO31" i="14"/>
  <c r="AN29" i="14"/>
  <c r="AP29" i="14"/>
  <c r="AM24" i="14"/>
  <c r="AO24" i="14"/>
  <c r="AM25" i="14"/>
  <c r="AO25" i="14"/>
  <c r="AN33" i="14"/>
  <c r="AP33" i="14"/>
  <c r="AN23" i="14"/>
  <c r="AP23" i="14"/>
  <c r="AN22" i="14"/>
  <c r="AP22" i="14"/>
  <c r="AM26" i="14"/>
  <c r="AO26" i="14"/>
  <c r="AM21" i="14"/>
  <c r="AO21" i="14"/>
  <c r="AN26" i="14"/>
  <c r="AP26" i="14"/>
  <c r="AM30" i="14"/>
  <c r="AO30" i="14"/>
  <c r="AN32" i="14"/>
  <c r="AP32" i="14"/>
  <c r="AN30" i="14"/>
  <c r="AP30" i="14"/>
  <c r="AM27" i="14"/>
  <c r="AO27" i="14"/>
  <c r="AN31" i="14"/>
  <c r="AP31" i="14"/>
  <c r="AN21" i="14"/>
  <c r="AP21" i="14"/>
  <c r="AN25" i="14"/>
  <c r="AP25" i="14"/>
  <c r="AM32" i="14"/>
  <c r="AO32" i="14"/>
  <c r="AN20" i="14"/>
  <c r="AP20" i="14"/>
  <c r="AM22" i="14"/>
  <c r="AO22" i="14"/>
  <c r="AM29" i="14"/>
  <c r="AO29" i="14"/>
  <c r="AM23" i="14"/>
  <c r="AO23" i="14"/>
  <c r="AM33" i="14"/>
  <c r="AO33" i="14"/>
  <c r="AN27" i="14"/>
  <c r="AP27" i="14"/>
  <c r="AM20" i="14"/>
  <c r="AO20" i="14"/>
  <c r="AN28" i="14"/>
  <c r="AP28" i="14"/>
  <c r="AM28" i="14"/>
  <c r="AO28" i="14"/>
</calcChain>
</file>

<file path=xl/sharedStrings.xml><?xml version="1.0" encoding="utf-8"?>
<sst xmlns="http://schemas.openxmlformats.org/spreadsheetml/2006/main" count="90" uniqueCount="45">
  <si>
    <t>Name of the Bank</t>
  </si>
  <si>
    <t>No. of Units</t>
  </si>
  <si>
    <t>UCO BANK</t>
  </si>
  <si>
    <t>HDFC BK</t>
  </si>
  <si>
    <t>ICICI BK</t>
  </si>
  <si>
    <t>IDBI BK</t>
  </si>
  <si>
    <t>AXIS BK</t>
  </si>
  <si>
    <t>O/s</t>
  </si>
  <si>
    <t>KOTAK MAH.BK.</t>
  </si>
  <si>
    <t>J &amp; K BANK</t>
  </si>
  <si>
    <t>Yes Bank</t>
  </si>
  <si>
    <t>Federal Bank Ltd.</t>
  </si>
  <si>
    <t>IndusInd Bank</t>
  </si>
  <si>
    <t>CAPITAL SMALL FIN. BK.</t>
  </si>
  <si>
    <t>Punjab Gramin Bank</t>
  </si>
  <si>
    <t>Micro Enterprises</t>
  </si>
  <si>
    <t>Small Enterprises</t>
  </si>
  <si>
    <t>Medium Enterprises</t>
  </si>
  <si>
    <t>MSME</t>
  </si>
  <si>
    <t>BANDHAN BANK</t>
  </si>
  <si>
    <t>AU SMALL FINANCE BANK</t>
  </si>
  <si>
    <t>UJJIVAN SMALL FINANCE BANK</t>
  </si>
  <si>
    <t>JANA SMALL FINANCE BANK</t>
  </si>
  <si>
    <t>TOTAL PSU BANKS</t>
  </si>
  <si>
    <t>TOTAL PVT BANKS</t>
  </si>
  <si>
    <t>TOTAL PSU &amp; PVT BANKS</t>
  </si>
  <si>
    <t>TOTAL COMMCL. BANK</t>
  </si>
  <si>
    <t>YOY</t>
  </si>
  <si>
    <t>QOQ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</si>
  <si>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</si>
  <si>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</si>
  <si>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</si>
  <si>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</si>
  <si>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</si>
  <si>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</si>
  <si>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</si>
  <si>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</si>
  <si>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</si>
  <si>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</si>
  <si>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</si>
  <si>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Amount in lakhs</t>
  </si>
  <si>
    <t>SLBC Punjab</t>
  </si>
  <si>
    <t>Bank Wise MSME Comparison</t>
  </si>
  <si>
    <t>S.NO</t>
  </si>
  <si>
    <t>Annexure- 16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</si>
</sst>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name val="Helv"/>
    </font>
    <font>
      <b/>
      <sz val="12"/>
      <name val="Helv"/>
    </font>
    <font>
      <sz val="12"/>
      <name val="Helv"/>
    </font>
    <font>
      <b/>
      <sz val="14"/>
      <name val="Tahoma"/>
      <family val="2"/>
    </font>
    <font>
      <sz val="14"/>
      <name val="Tahoma"/>
      <family val="2"/>
    </font>
    <font>
      <sz val="25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sz val="20"/>
      <name val="Tahoma"/>
      <family val="2"/>
    </font>
    <font>
      <b/>
      <sz val="30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22"/>
      <name val="Tahoma"/>
      <family val="2"/>
    </font>
    <font>
      <b/>
      <sz val="22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6">
    <xf numFmtId="0" fontId="0" fillId="0" borderId="0" xfId="0"/>
    <xf numFmtId="1" fontId="4" fillId="0" borderId="8" xfId="0" applyNumberFormat="1" applyFont="1" applyFill="1" applyBorder="1"/>
    <xf numFmtId="1" fontId="4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8" xfId="0" applyNumberFormat="1" applyFont="1" applyFill="1" applyBorder="1"/>
    <xf numFmtId="1" fontId="4" fillId="0" borderId="13" xfId="0" applyNumberFormat="1" applyFont="1" applyFill="1" applyBorder="1"/>
    <xf numFmtId="1" fontId="4" fillId="0" borderId="14" xfId="0" applyNumberFormat="1" applyFont="1" applyFill="1" applyBorder="1"/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" fontId="4" fillId="0" borderId="2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1" fontId="3" fillId="0" borderId="2" xfId="0" applyNumberFormat="1" applyFont="1" applyFill="1" applyBorder="1"/>
    <xf numFmtId="0" fontId="1" fillId="0" borderId="0" xfId="0" applyFont="1" applyFill="1"/>
    <xf numFmtId="0" fontId="5" fillId="0" borderId="15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9" fontId="3" fillId="0" borderId="14" xfId="0" applyNumberFormat="1" applyFont="1" applyFill="1" applyBorder="1"/>
    <xf numFmtId="9" fontId="3" fillId="0" borderId="1" xfId="1" applyFont="1" applyFill="1" applyBorder="1" applyAlignment="1">
      <alignment wrapText="1"/>
    </xf>
    <xf numFmtId="9" fontId="3" fillId="0" borderId="1" xfId="0" applyNumberFormat="1" applyFont="1" applyFill="1" applyBorder="1"/>
    <xf numFmtId="9" fontId="3" fillId="0" borderId="0" xfId="1" applyFont="1" applyFill="1" applyBorder="1" applyAlignment="1">
      <alignment wrapText="1"/>
    </xf>
    <xf numFmtId="9" fontId="3" fillId="0" borderId="0" xfId="0" applyNumberFormat="1" applyFont="1" applyFill="1" applyBorder="1"/>
    <xf numFmtId="9" fontId="3" fillId="0" borderId="0" xfId="1" applyFont="1" applyFill="1" applyBorder="1"/>
    <xf numFmtId="9" fontId="3" fillId="0" borderId="14" xfId="1" applyFont="1" applyFill="1" applyBorder="1" applyAlignment="1">
      <alignment wrapText="1"/>
    </xf>
    <xf numFmtId="0" fontId="3" fillId="0" borderId="3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" fontId="4" fillId="0" borderId="37" xfId="0" applyNumberFormat="1" applyFont="1" applyFill="1" applyBorder="1"/>
    <xf numFmtId="9" fontId="3" fillId="0" borderId="38" xfId="0" applyNumberFormat="1" applyFont="1" applyFill="1" applyBorder="1"/>
    <xf numFmtId="9" fontId="3" fillId="0" borderId="9" xfId="0" applyNumberFormat="1" applyFont="1" applyFill="1" applyBorder="1"/>
    <xf numFmtId="9" fontId="3" fillId="0" borderId="4" xfId="0" applyNumberFormat="1" applyFont="1" applyFill="1" applyBorder="1"/>
    <xf numFmtId="9" fontId="3" fillId="0" borderId="3" xfId="0" applyNumberFormat="1" applyFont="1" applyFill="1" applyBorder="1"/>
    <xf numFmtId="1" fontId="4" fillId="0" borderId="33" xfId="0" applyNumberFormat="1" applyFont="1" applyFill="1" applyBorder="1"/>
    <xf numFmtId="1" fontId="4" fillId="0" borderId="31" xfId="0" applyNumberFormat="1" applyFont="1" applyFill="1" applyBorder="1"/>
    <xf numFmtId="9" fontId="3" fillId="0" borderId="31" xfId="1" applyFont="1" applyFill="1" applyBorder="1" applyAlignment="1">
      <alignment wrapText="1"/>
    </xf>
    <xf numFmtId="9" fontId="3" fillId="0" borderId="31" xfId="0" applyNumberFormat="1" applyFont="1" applyFill="1" applyBorder="1"/>
    <xf numFmtId="9" fontId="3" fillId="0" borderId="34" xfId="0" applyNumberFormat="1" applyFont="1" applyFill="1" applyBorder="1"/>
    <xf numFmtId="1" fontId="4" fillId="0" borderId="35" xfId="0" applyNumberFormat="1" applyFont="1" applyFill="1" applyBorder="1"/>
    <xf numFmtId="9" fontId="3" fillId="0" borderId="32" xfId="0" applyNumberFormat="1" applyFont="1" applyFill="1" applyBorder="1"/>
    <xf numFmtId="1" fontId="3" fillId="0" borderId="39" xfId="0" applyNumberFormat="1" applyFont="1" applyFill="1" applyBorder="1"/>
    <xf numFmtId="1" fontId="3" fillId="0" borderId="40" xfId="0" applyNumberFormat="1" applyFont="1" applyFill="1" applyBorder="1"/>
    <xf numFmtId="9" fontId="3" fillId="0" borderId="40" xfId="1" applyFont="1" applyFill="1" applyBorder="1" applyAlignment="1">
      <alignment wrapText="1"/>
    </xf>
    <xf numFmtId="9" fontId="3" fillId="0" borderId="40" xfId="0" applyNumberFormat="1" applyFont="1" applyFill="1" applyBorder="1"/>
    <xf numFmtId="9" fontId="3" fillId="0" borderId="41" xfId="0" applyNumberFormat="1" applyFont="1" applyFill="1" applyBorder="1"/>
    <xf numFmtId="1" fontId="3" fillId="0" borderId="42" xfId="0" applyNumberFormat="1" applyFont="1" applyFill="1" applyBorder="1"/>
    <xf numFmtId="9" fontId="3" fillId="0" borderId="43" xfId="0" applyNumberFormat="1" applyFont="1" applyFill="1" applyBorder="1"/>
    <xf numFmtId="1" fontId="3" fillId="0" borderId="33" xfId="0" applyNumberFormat="1" applyFont="1" applyFill="1" applyBorder="1"/>
    <xf numFmtId="1" fontId="3" fillId="0" borderId="31" xfId="0" applyNumberFormat="1" applyFont="1" applyFill="1" applyBorder="1"/>
    <xf numFmtId="1" fontId="3" fillId="0" borderId="35" xfId="0" applyNumberFormat="1" applyFont="1" applyFill="1" applyBorder="1"/>
    <xf numFmtId="0" fontId="5" fillId="0" borderId="0" xfId="0" applyFont="1" applyFill="1" applyBorder="1" applyAlignment="1"/>
    <xf numFmtId="1" fontId="12" fillId="0" borderId="37" xfId="0" applyNumberFormat="1" applyFont="1" applyFill="1" applyBorder="1"/>
    <xf numFmtId="1" fontId="12" fillId="0" borderId="14" xfId="0" applyNumberFormat="1" applyFont="1" applyFill="1" applyBorder="1"/>
    <xf numFmtId="9" fontId="13" fillId="0" borderId="14" xfId="1" applyFont="1" applyFill="1" applyBorder="1" applyAlignment="1">
      <alignment wrapText="1"/>
    </xf>
    <xf numFmtId="9" fontId="13" fillId="0" borderId="14" xfId="1" applyFont="1" applyFill="1" applyBorder="1"/>
    <xf numFmtId="9" fontId="13" fillId="0" borderId="38" xfId="1" applyFont="1" applyFill="1" applyBorder="1"/>
    <xf numFmtId="1" fontId="12" fillId="0" borderId="2" xfId="0" applyNumberFormat="1" applyFont="1" applyFill="1" applyBorder="1"/>
    <xf numFmtId="1" fontId="12" fillId="0" borderId="1" xfId="0" applyNumberFormat="1" applyFont="1" applyFill="1" applyBorder="1"/>
    <xf numFmtId="9" fontId="13" fillId="0" borderId="1" xfId="1" applyFont="1" applyFill="1" applyBorder="1" applyAlignment="1">
      <alignment wrapText="1"/>
    </xf>
    <xf numFmtId="9" fontId="13" fillId="0" borderId="1" xfId="1" applyFont="1" applyFill="1" applyBorder="1"/>
    <xf numFmtId="9" fontId="13" fillId="0" borderId="9" xfId="1" applyFont="1" applyFill="1" applyBorder="1"/>
    <xf numFmtId="1" fontId="12" fillId="0" borderId="35" xfId="0" applyNumberFormat="1" applyFont="1" applyFill="1" applyBorder="1"/>
    <xf numFmtId="1" fontId="12" fillId="0" borderId="31" xfId="0" applyNumberFormat="1" applyFont="1" applyFill="1" applyBorder="1"/>
    <xf numFmtId="9" fontId="13" fillId="0" borderId="31" xfId="1" applyFont="1" applyFill="1" applyBorder="1" applyAlignment="1">
      <alignment wrapText="1"/>
    </xf>
    <xf numFmtId="9" fontId="13" fillId="0" borderId="31" xfId="1" applyFont="1" applyFill="1" applyBorder="1"/>
    <xf numFmtId="9" fontId="13" fillId="0" borderId="34" xfId="1" applyFont="1" applyFill="1" applyBorder="1"/>
    <xf numFmtId="1" fontId="13" fillId="0" borderId="42" xfId="0" applyNumberFormat="1" applyFont="1" applyFill="1" applyBorder="1"/>
    <xf numFmtId="1" fontId="13" fillId="0" borderId="40" xfId="0" applyNumberFormat="1" applyFont="1" applyFill="1" applyBorder="1"/>
    <xf numFmtId="9" fontId="13" fillId="0" borderId="40" xfId="1" applyFont="1" applyFill="1" applyBorder="1" applyAlignment="1">
      <alignment wrapText="1"/>
    </xf>
    <xf numFmtId="9" fontId="13" fillId="0" borderId="40" xfId="1" applyFont="1" applyFill="1" applyBorder="1"/>
    <xf numFmtId="9" fontId="13" fillId="0" borderId="41" xfId="1" applyFont="1" applyFill="1" applyBorder="1"/>
    <xf numFmtId="1" fontId="13" fillId="0" borderId="2" xfId="0" applyNumberFormat="1" applyFont="1" applyFill="1" applyBorder="1"/>
    <xf numFmtId="1" fontId="13" fillId="0" borderId="1" xfId="0" applyNumberFormat="1" applyFont="1" applyFill="1" applyBorder="1"/>
    <xf numFmtId="1" fontId="13" fillId="0" borderId="35" xfId="0" applyNumberFormat="1" applyFont="1" applyFill="1" applyBorder="1"/>
    <xf numFmtId="1" fontId="13" fillId="0" borderId="31" xfId="0" applyNumberFormat="1" applyFont="1" applyFill="1" applyBorder="1"/>
    <xf numFmtId="0" fontId="11" fillId="0" borderId="36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0" fillId="0" borderId="44" xfId="0" applyFont="1" applyFill="1" applyBorder="1"/>
    <xf numFmtId="0" fontId="10" fillId="0" borderId="45" xfId="0" applyFont="1" applyFill="1" applyBorder="1"/>
    <xf numFmtId="0" fontId="10" fillId="0" borderId="46" xfId="0" applyFont="1" applyFill="1" applyBorder="1"/>
    <xf numFmtId="0" fontId="10" fillId="0" borderId="30" xfId="0" applyFont="1" applyFill="1" applyBorder="1"/>
    <xf numFmtId="0" fontId="10" fillId="0" borderId="45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31" xfId="0" applyFont="1" applyFill="1" applyBorder="1"/>
    <xf numFmtId="0" fontId="10" fillId="0" borderId="39" xfId="0" applyFont="1" applyFill="1" applyBorder="1"/>
    <xf numFmtId="0" fontId="8" fillId="0" borderId="5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7" fontId="3" fillId="0" borderId="18" xfId="0" quotePrefix="1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" fontId="3" fillId="0" borderId="23" xfId="0" quotePrefix="1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17" fontId="3" fillId="0" borderId="17" xfId="0" quotePrefix="1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vertical="center"/>
    </xf>
    <xf numFmtId="0" fontId="15" fillId="0" borderId="20" xfId="0" applyNumberFormat="1" applyFont="1" applyBorder="1" applyAlignment="1">
      <alignment vertical="center"/>
    </xf>
    <xf numFmtId="0" fontId="15" fillId="0" borderId="21" xfId="0" applyNumberFormat="1" applyFont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" fontId="3" fillId="0" borderId="17" xfId="0" quotePrefix="1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17" fontId="3" fillId="0" borderId="23" xfId="0" quotePrefix="1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17" fontId="11" fillId="0" borderId="18" xfId="0" quotePrefix="1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7" fontId="11" fillId="0" borderId="23" xfId="0" quotePrefix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9"/>
  <sheetViews>
    <sheetView tabSelected="1" view="pageBreakPreview" topLeftCell="A19" zoomScale="55" zoomScaleSheetLayoutView="55" workbookViewId="0">
      <selection activeCell="AG25" sqref="AG25"/>
    </sheetView>
  </sheetViews>
  <sheetFormatPr defaultColWidth="8.81640625" defaultRowHeight="15.6" x14ac:dyDescent="0.3"/>
  <cols>
    <col min="1" max="1" width="8.81640625" style="13"/>
    <col min="2" max="2" width="42.1796875" style="13" customWidth="1"/>
    <col min="3" max="3" width="10.81640625" style="13" hidden="1" customWidth="1"/>
    <col min="4" max="4" width="11.36328125" style="13" hidden="1" customWidth="1"/>
    <col min="5" max="5" width="10" style="13" hidden="1" customWidth="1"/>
    <col min="6" max="6" width="11.81640625" style="13" hidden="1" customWidth="1"/>
    <col min="7" max="7" width="10.1796875" style="13" hidden="1" customWidth="1"/>
    <col min="8" max="9" width="11.81640625" style="13" hidden="1" customWidth="1"/>
    <col min="10" max="10" width="12.453125" style="13" hidden="1" customWidth="1"/>
    <col min="11" max="11" width="11" style="13" hidden="1" customWidth="1"/>
    <col min="12" max="12" width="10.08984375" style="13" hidden="1" customWidth="1"/>
    <col min="13" max="13" width="10.1796875" style="13" hidden="1" customWidth="1"/>
    <col min="14" max="14" width="11.453125" style="13" hidden="1" customWidth="1"/>
    <col min="15" max="15" width="11.08984375" style="13" hidden="1" customWidth="1"/>
    <col min="16" max="16" width="11.1796875" style="13" hidden="1" customWidth="1"/>
    <col min="17" max="17" width="10.453125" style="13" hidden="1" customWidth="1"/>
    <col min="18" max="18" width="12.90625" style="13" hidden="1" customWidth="1"/>
    <col min="19" max="20" width="11.453125" style="13" hidden="1" customWidth="1"/>
    <col min="21" max="21" width="11.1796875" style="16" hidden="1" customWidth="1"/>
    <col min="22" max="22" width="11.36328125" style="16" hidden="1" customWidth="1"/>
    <col min="23" max="23" width="10.453125" style="13" hidden="1" customWidth="1"/>
    <col min="24" max="24" width="12.36328125" style="13" hidden="1" customWidth="1"/>
    <col min="25" max="27" width="10.453125" style="13" hidden="1" customWidth="1"/>
    <col min="28" max="28" width="11.6328125" style="13" hidden="1" customWidth="1"/>
    <col min="29" max="29" width="10.6328125" style="13" hidden="1" customWidth="1"/>
    <col min="30" max="30" width="11.90625" style="13" hidden="1" customWidth="1"/>
    <col min="31" max="31" width="10.81640625" style="16" hidden="1" customWidth="1"/>
    <col min="32" max="32" width="11.453125" style="16" hidden="1" customWidth="1"/>
    <col min="33" max="38" width="17.7265625" style="13" customWidth="1"/>
    <col min="39" max="42" width="17.7265625" style="16" customWidth="1"/>
    <col min="43" max="16384" width="8.81640625" style="13"/>
  </cols>
  <sheetData>
    <row r="1" spans="1:57" s="17" customFormat="1" ht="37.950000000000003" customHeight="1" thickBot="1" x14ac:dyDescent="0.55000000000000004">
      <c r="A1" s="91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</row>
    <row r="2" spans="1:57" ht="38.4" customHeight="1" thickBot="1" x14ac:dyDescent="0.6">
      <c r="A2" s="94" t="s">
        <v>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6"/>
    </row>
    <row r="3" spans="1:57" ht="26.4" customHeight="1" thickBot="1" x14ac:dyDescent="0.4">
      <c r="A3" s="97" t="s">
        <v>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</row>
    <row r="4" spans="1:57" ht="30" customHeight="1" thickBot="1" x14ac:dyDescent="0.5">
      <c r="A4" s="112" t="s">
        <v>43</v>
      </c>
      <c r="B4" s="103" t="s">
        <v>0</v>
      </c>
      <c r="C4" s="117" t="s">
        <v>15</v>
      </c>
      <c r="D4" s="115"/>
      <c r="E4" s="115"/>
      <c r="F4" s="115"/>
      <c r="G4" s="115"/>
      <c r="H4" s="115"/>
      <c r="I4" s="115"/>
      <c r="J4" s="115"/>
      <c r="K4" s="115"/>
      <c r="L4" s="116"/>
      <c r="M4" s="115" t="s">
        <v>16</v>
      </c>
      <c r="N4" s="115"/>
      <c r="O4" s="115"/>
      <c r="P4" s="115"/>
      <c r="Q4" s="115"/>
      <c r="R4" s="115"/>
      <c r="S4" s="115"/>
      <c r="T4" s="115"/>
      <c r="U4" s="115"/>
      <c r="V4" s="115"/>
      <c r="W4" s="117" t="s">
        <v>17</v>
      </c>
      <c r="X4" s="115"/>
      <c r="Y4" s="115"/>
      <c r="Z4" s="115"/>
      <c r="AA4" s="115"/>
      <c r="AB4" s="115"/>
      <c r="AC4" s="115"/>
      <c r="AD4" s="115"/>
      <c r="AE4" s="115"/>
      <c r="AF4" s="116"/>
      <c r="AG4" s="115" t="s">
        <v>18</v>
      </c>
      <c r="AH4" s="115"/>
      <c r="AI4" s="115"/>
      <c r="AJ4" s="115"/>
      <c r="AK4" s="115"/>
      <c r="AL4" s="115"/>
      <c r="AM4" s="115"/>
      <c r="AN4" s="115"/>
      <c r="AO4" s="115"/>
      <c r="AP4" s="116"/>
    </row>
    <row r="5" spans="1:57" ht="40.200000000000003" customHeight="1" x14ac:dyDescent="0.4">
      <c r="A5" s="113"/>
      <c r="B5" s="104"/>
      <c r="C5" s="119">
        <v>43891</v>
      </c>
      <c r="D5" s="120"/>
      <c r="E5" s="121">
        <v>44166</v>
      </c>
      <c r="F5" s="120"/>
      <c r="G5" s="121">
        <v>44256</v>
      </c>
      <c r="H5" s="122"/>
      <c r="I5" s="101" t="s">
        <v>27</v>
      </c>
      <c r="J5" s="102"/>
      <c r="K5" s="101" t="s">
        <v>28</v>
      </c>
      <c r="L5" s="102"/>
      <c r="M5" s="106">
        <v>43891</v>
      </c>
      <c r="N5" s="107"/>
      <c r="O5" s="108">
        <v>44166</v>
      </c>
      <c r="P5" s="107"/>
      <c r="Q5" s="108">
        <v>44256</v>
      </c>
      <c r="R5" s="107"/>
      <c r="S5" s="109" t="s">
        <v>27</v>
      </c>
      <c r="T5" s="109"/>
      <c r="U5" s="109" t="s">
        <v>28</v>
      </c>
      <c r="V5" s="111"/>
      <c r="W5" s="110">
        <v>43891</v>
      </c>
      <c r="X5" s="107"/>
      <c r="Y5" s="108">
        <v>44166</v>
      </c>
      <c r="Z5" s="107"/>
      <c r="AA5" s="108">
        <v>44256</v>
      </c>
      <c r="AB5" s="107"/>
      <c r="AC5" s="109" t="s">
        <v>27</v>
      </c>
      <c r="AD5" s="109"/>
      <c r="AE5" s="109" t="s">
        <v>28</v>
      </c>
      <c r="AF5" s="118"/>
      <c r="AG5" s="123">
        <v>43891</v>
      </c>
      <c r="AH5" s="124"/>
      <c r="AI5" s="125">
        <v>44166</v>
      </c>
      <c r="AJ5" s="124"/>
      <c r="AK5" s="125">
        <v>44256</v>
      </c>
      <c r="AL5" s="124"/>
      <c r="AM5" s="99" t="s">
        <v>27</v>
      </c>
      <c r="AN5" s="99"/>
      <c r="AO5" s="99" t="s">
        <v>28</v>
      </c>
      <c r="AP5" s="100"/>
    </row>
    <row r="6" spans="1:57" s="14" customFormat="1" ht="54.6" customHeight="1" thickBot="1" x14ac:dyDescent="0.45">
      <c r="A6" s="114"/>
      <c r="B6" s="105"/>
      <c r="C6" s="9" t="s">
        <v>1</v>
      </c>
      <c r="D6" s="8" t="s">
        <v>7</v>
      </c>
      <c r="E6" s="8" t="s">
        <v>1</v>
      </c>
      <c r="F6" s="8" t="s">
        <v>7</v>
      </c>
      <c r="G6" s="8" t="s">
        <v>1</v>
      </c>
      <c r="H6" s="10" t="s">
        <v>7</v>
      </c>
      <c r="I6" s="9" t="s">
        <v>1</v>
      </c>
      <c r="J6" s="20" t="s">
        <v>7</v>
      </c>
      <c r="K6" s="9" t="s">
        <v>1</v>
      </c>
      <c r="L6" s="20" t="s">
        <v>7</v>
      </c>
      <c r="M6" s="29" t="s">
        <v>1</v>
      </c>
      <c r="N6" s="7" t="s">
        <v>7</v>
      </c>
      <c r="O6" s="7" t="s">
        <v>1</v>
      </c>
      <c r="P6" s="7" t="s">
        <v>7</v>
      </c>
      <c r="Q6" s="7" t="s">
        <v>1</v>
      </c>
      <c r="R6" s="7" t="s">
        <v>7</v>
      </c>
      <c r="S6" s="7" t="s">
        <v>1</v>
      </c>
      <c r="T6" s="7" t="s">
        <v>7</v>
      </c>
      <c r="U6" s="7" t="s">
        <v>1</v>
      </c>
      <c r="V6" s="30" t="s">
        <v>7</v>
      </c>
      <c r="W6" s="11" t="s">
        <v>1</v>
      </c>
      <c r="X6" s="7" t="s">
        <v>7</v>
      </c>
      <c r="Y6" s="7" t="s">
        <v>1</v>
      </c>
      <c r="Z6" s="7" t="s">
        <v>7</v>
      </c>
      <c r="AA6" s="7" t="s">
        <v>1</v>
      </c>
      <c r="AB6" s="7" t="s">
        <v>7</v>
      </c>
      <c r="AC6" s="7" t="s">
        <v>1</v>
      </c>
      <c r="AD6" s="7" t="s">
        <v>7</v>
      </c>
      <c r="AE6" s="7" t="s">
        <v>1</v>
      </c>
      <c r="AF6" s="21" t="s">
        <v>7</v>
      </c>
      <c r="AG6" s="78" t="s">
        <v>1</v>
      </c>
      <c r="AH6" s="79" t="s">
        <v>7</v>
      </c>
      <c r="AI6" s="79" t="s">
        <v>1</v>
      </c>
      <c r="AJ6" s="79" t="s">
        <v>7</v>
      </c>
      <c r="AK6" s="79" t="s">
        <v>1</v>
      </c>
      <c r="AL6" s="79" t="s">
        <v>7</v>
      </c>
      <c r="AM6" s="79" t="s">
        <v>1</v>
      </c>
      <c r="AN6" s="79" t="s">
        <v>7</v>
      </c>
      <c r="AO6" s="79" t="s">
        <v>1</v>
      </c>
      <c r="AP6" s="80" t="s">
        <v>7</v>
      </c>
    </row>
    <row r="7" spans="1:57" ht="30" customHeight="1" x14ac:dyDescent="0.45">
      <c r="A7" s="87">
        <v>1</v>
      </c>
      <c r="B7" s="81" t="s">
        <v>29</v>
      </c>
      <c r="C7" s="5">
        <v>103826</v>
      </c>
      <c r="D7" s="6">
        <v>387401</v>
      </c>
      <c r="E7" s="6">
        <v>142553</v>
      </c>
      <c r="F7" s="6">
        <v>408731</v>
      </c>
      <c r="G7" s="6">
        <v>143244</v>
      </c>
      <c r="H7" s="6">
        <v>437831</v>
      </c>
      <c r="I7" s="28">
        <f t="shared" ref="I7:I18" si="0">(G7-C7)/C7</f>
        <v>0.3796544218211238</v>
      </c>
      <c r="J7" s="28">
        <f t="shared" ref="J7:J18" si="1">(H7-D7)/D7</f>
        <v>0.13017519314611992</v>
      </c>
      <c r="K7" s="22">
        <f t="shared" ref="K7:K18" si="2">(G7-E7)/E7</f>
        <v>4.8473199441611192E-3</v>
      </c>
      <c r="L7" s="32">
        <f t="shared" ref="L7:L18" si="3">(H7-F7)/F7</f>
        <v>7.1195969965576381E-2</v>
      </c>
      <c r="M7" s="31">
        <v>11270</v>
      </c>
      <c r="N7" s="6">
        <v>428627</v>
      </c>
      <c r="O7" s="6">
        <v>14784.4035</v>
      </c>
      <c r="P7" s="6">
        <v>438528</v>
      </c>
      <c r="Q7" s="6">
        <v>14863</v>
      </c>
      <c r="R7" s="6">
        <v>445811</v>
      </c>
      <c r="S7" s="28">
        <f>(Q7-M7)/M7</f>
        <v>0.31881100266193435</v>
      </c>
      <c r="T7" s="28">
        <f>(R7-N7)/N7</f>
        <v>4.0090801559397801E-2</v>
      </c>
      <c r="U7" s="22">
        <f>(Q7-O7)/O7</f>
        <v>5.3161766046225436E-3</v>
      </c>
      <c r="V7" s="34">
        <f>(R7-P7)/P7</f>
        <v>1.6607833479276125E-2</v>
      </c>
      <c r="W7" s="5">
        <v>675</v>
      </c>
      <c r="X7" s="6">
        <v>142973</v>
      </c>
      <c r="Y7" s="6">
        <v>1025</v>
      </c>
      <c r="Z7" s="6">
        <v>149562</v>
      </c>
      <c r="AA7" s="6">
        <v>1027</v>
      </c>
      <c r="AB7" s="6">
        <v>150107</v>
      </c>
      <c r="AC7" s="28">
        <f>(AA7-W7)/W7</f>
        <v>0.52148148148148143</v>
      </c>
      <c r="AD7" s="28">
        <f>(AB7-X7)/X7</f>
        <v>4.9897533100655367E-2</v>
      </c>
      <c r="AE7" s="22">
        <f>(AA7-Y7)/Y7</f>
        <v>1.9512195121951219E-3</v>
      </c>
      <c r="AF7" s="32">
        <f>(AB7-Z7)/Z7</f>
        <v>3.6439737366443349E-3</v>
      </c>
      <c r="AG7" s="54">
        <f t="shared" ref="AG7:AL7" si="4">C7+M7+W7</f>
        <v>115771</v>
      </c>
      <c r="AH7" s="55">
        <f t="shared" si="4"/>
        <v>959001</v>
      </c>
      <c r="AI7" s="55">
        <f t="shared" si="4"/>
        <v>158362.40350000001</v>
      </c>
      <c r="AJ7" s="55">
        <f t="shared" si="4"/>
        <v>996821</v>
      </c>
      <c r="AK7" s="55">
        <f t="shared" si="4"/>
        <v>159134</v>
      </c>
      <c r="AL7" s="55">
        <f t="shared" si="4"/>
        <v>1033749</v>
      </c>
      <c r="AM7" s="56">
        <f>(AK7-AG7)/AG7</f>
        <v>0.37455839545309272</v>
      </c>
      <c r="AN7" s="56">
        <f>(AL7-AH7)/AH7</f>
        <v>7.7943610069228286E-2</v>
      </c>
      <c r="AO7" s="57">
        <f>(AK7-AI7)/AI7</f>
        <v>4.8723464846881096E-3</v>
      </c>
      <c r="AP7" s="58">
        <f>(AL7-AJ7)/AJ7</f>
        <v>3.7045768498055319E-2</v>
      </c>
    </row>
    <row r="8" spans="1:57" ht="30" customHeight="1" x14ac:dyDescent="0.45">
      <c r="A8" s="88">
        <v>2</v>
      </c>
      <c r="B8" s="82" t="s">
        <v>30</v>
      </c>
      <c r="C8" s="1">
        <v>38264</v>
      </c>
      <c r="D8" s="2">
        <v>152879</v>
      </c>
      <c r="E8" s="2">
        <v>56342</v>
      </c>
      <c r="F8" s="2">
        <v>163208</v>
      </c>
      <c r="G8" s="2">
        <v>49163</v>
      </c>
      <c r="H8" s="2">
        <v>161776.95776999998</v>
      </c>
      <c r="I8" s="23">
        <f t="shared" si="0"/>
        <v>0.28483692243361908</v>
      </c>
      <c r="J8" s="23">
        <f t="shared" si="1"/>
        <v>5.820261625206849E-2</v>
      </c>
      <c r="K8" s="24">
        <f t="shared" si="2"/>
        <v>-0.12741826701217565</v>
      </c>
      <c r="L8" s="33">
        <f t="shared" si="3"/>
        <v>-8.7682113009167496E-3</v>
      </c>
      <c r="M8" s="12">
        <v>2587</v>
      </c>
      <c r="N8" s="2">
        <v>72255</v>
      </c>
      <c r="O8" s="2">
        <v>3815</v>
      </c>
      <c r="P8" s="2">
        <v>74661</v>
      </c>
      <c r="Q8" s="2">
        <v>3243</v>
      </c>
      <c r="R8" s="2">
        <v>70866</v>
      </c>
      <c r="S8" s="23">
        <f t="shared" ref="S8:S37" si="5">(Q8-M8)/M8</f>
        <v>0.25357557015848475</v>
      </c>
      <c r="T8" s="23">
        <f t="shared" ref="T8:T37" si="6">(R8-N8)/N8</f>
        <v>-1.9223583143035083E-2</v>
      </c>
      <c r="U8" s="24">
        <f t="shared" ref="U8:U37" si="7">(Q8-O8)/O8</f>
        <v>-0.14993446920052425</v>
      </c>
      <c r="V8" s="35">
        <f t="shared" ref="V8:V37" si="8">(R8-P8)/P8</f>
        <v>-5.0829750472134047E-2</v>
      </c>
      <c r="W8" s="1">
        <v>298</v>
      </c>
      <c r="X8" s="2">
        <v>32206</v>
      </c>
      <c r="Y8" s="2">
        <v>401</v>
      </c>
      <c r="Z8" s="2">
        <v>37422</v>
      </c>
      <c r="AA8" s="2">
        <v>404</v>
      </c>
      <c r="AB8" s="2">
        <v>28368</v>
      </c>
      <c r="AC8" s="23">
        <f t="shared" ref="AC8:AC37" si="9">(AA8-W8)/W8</f>
        <v>0.35570469798657717</v>
      </c>
      <c r="AD8" s="23">
        <f t="shared" ref="AD8:AD37" si="10">(AB8-X8)/X8</f>
        <v>-0.11917034093026144</v>
      </c>
      <c r="AE8" s="24">
        <f t="shared" ref="AE8:AE37" si="11">(AA8-Y8)/Y8</f>
        <v>7.481296758104738E-3</v>
      </c>
      <c r="AF8" s="33">
        <f t="shared" ref="AF8:AF37" si="12">(AB8-Z8)/Z8</f>
        <v>-0.24194324194324193</v>
      </c>
      <c r="AG8" s="59">
        <f t="shared" ref="AG8:AG37" si="13">C8+M8+W8</f>
        <v>41149</v>
      </c>
      <c r="AH8" s="60">
        <f t="shared" ref="AH8:AL37" si="14">D8+N8+X8</f>
        <v>257340</v>
      </c>
      <c r="AI8" s="60">
        <f t="shared" ref="AI8:AI18" si="15">E8+O8+Y8</f>
        <v>60558</v>
      </c>
      <c r="AJ8" s="60">
        <f t="shared" ref="AJ8:AJ18" si="16">F8+P8+Z8</f>
        <v>275291</v>
      </c>
      <c r="AK8" s="60">
        <f t="shared" ref="AK8:AK18" si="17">G8+Q8+AA8</f>
        <v>52810</v>
      </c>
      <c r="AL8" s="60">
        <f t="shared" ref="AL8:AL18" si="18">H8+R8+AB8</f>
        <v>261010.95776999998</v>
      </c>
      <c r="AM8" s="61">
        <f t="shared" ref="AM8:AM37" si="19">(AK8-AG8)/AG8</f>
        <v>0.2833847724124523</v>
      </c>
      <c r="AN8" s="61">
        <f t="shared" ref="AN8:AN37" si="20">(AL8-AH8)/AH8</f>
        <v>1.4265010375378796E-2</v>
      </c>
      <c r="AO8" s="62">
        <f t="shared" ref="AO8:AO37" si="21">(AK8-AI8)/AI8</f>
        <v>-0.12794345916311636</v>
      </c>
      <c r="AP8" s="63">
        <f t="shared" ref="AP8:AP37" si="22">(AL8-AJ8)/AJ8</f>
        <v>-5.1872535716750712E-2</v>
      </c>
    </row>
    <row r="9" spans="1:57" ht="30" customHeight="1" x14ac:dyDescent="0.45">
      <c r="A9" s="88">
        <v>3</v>
      </c>
      <c r="B9" s="82" t="s">
        <v>2</v>
      </c>
      <c r="C9" s="1">
        <v>26910</v>
      </c>
      <c r="D9" s="2">
        <v>108020</v>
      </c>
      <c r="E9" s="2">
        <v>36794</v>
      </c>
      <c r="F9" s="2">
        <v>113304</v>
      </c>
      <c r="G9" s="2">
        <v>37468</v>
      </c>
      <c r="H9" s="2">
        <v>114426</v>
      </c>
      <c r="I9" s="23">
        <f t="shared" si="0"/>
        <v>0.39234485321441842</v>
      </c>
      <c r="J9" s="23">
        <f t="shared" si="1"/>
        <v>5.9303832623588223E-2</v>
      </c>
      <c r="K9" s="24">
        <f t="shared" si="2"/>
        <v>1.8318204055008967E-2</v>
      </c>
      <c r="L9" s="33">
        <f t="shared" si="3"/>
        <v>9.902563016310104E-3</v>
      </c>
      <c r="M9" s="12">
        <v>1065</v>
      </c>
      <c r="N9" s="2">
        <v>18453</v>
      </c>
      <c r="O9" s="2">
        <v>1507</v>
      </c>
      <c r="P9" s="2">
        <v>20095</v>
      </c>
      <c r="Q9" s="2">
        <v>1538</v>
      </c>
      <c r="R9" s="2">
        <v>20368</v>
      </c>
      <c r="S9" s="23">
        <f t="shared" si="5"/>
        <v>0.44413145539906101</v>
      </c>
      <c r="T9" s="23">
        <f t="shared" si="6"/>
        <v>0.1037771636048339</v>
      </c>
      <c r="U9" s="24">
        <f t="shared" si="7"/>
        <v>2.0570670205706701E-2</v>
      </c>
      <c r="V9" s="35">
        <f t="shared" si="8"/>
        <v>1.3585469022144811E-2</v>
      </c>
      <c r="W9" s="1">
        <v>148</v>
      </c>
      <c r="X9" s="2">
        <v>7420</v>
      </c>
      <c r="Y9" s="2">
        <v>153</v>
      </c>
      <c r="Z9" s="2">
        <v>7485</v>
      </c>
      <c r="AA9" s="2">
        <v>153</v>
      </c>
      <c r="AB9" s="2">
        <v>7485</v>
      </c>
      <c r="AC9" s="23">
        <f t="shared" si="9"/>
        <v>3.3783783783783786E-2</v>
      </c>
      <c r="AD9" s="23">
        <f t="shared" si="10"/>
        <v>8.7601078167115903E-3</v>
      </c>
      <c r="AE9" s="24">
        <f t="shared" si="11"/>
        <v>0</v>
      </c>
      <c r="AF9" s="33">
        <f t="shared" si="12"/>
        <v>0</v>
      </c>
      <c r="AG9" s="59">
        <f t="shared" si="13"/>
        <v>28123</v>
      </c>
      <c r="AH9" s="60">
        <f t="shared" si="14"/>
        <v>133893</v>
      </c>
      <c r="AI9" s="60">
        <f t="shared" si="15"/>
        <v>38454</v>
      </c>
      <c r="AJ9" s="60">
        <f t="shared" si="16"/>
        <v>140884</v>
      </c>
      <c r="AK9" s="60">
        <f t="shared" si="17"/>
        <v>39159</v>
      </c>
      <c r="AL9" s="60">
        <f t="shared" si="18"/>
        <v>142279</v>
      </c>
      <c r="AM9" s="61">
        <f t="shared" si="19"/>
        <v>0.39241901646339294</v>
      </c>
      <c r="AN9" s="61">
        <f t="shared" si="20"/>
        <v>6.263210175289223E-2</v>
      </c>
      <c r="AO9" s="62">
        <f t="shared" si="21"/>
        <v>1.8333593384303324E-2</v>
      </c>
      <c r="AP9" s="63">
        <f t="shared" si="22"/>
        <v>9.9017631526646041E-3</v>
      </c>
    </row>
    <row r="10" spans="1:57" ht="30" customHeight="1" x14ac:dyDescent="0.45">
      <c r="A10" s="88">
        <v>4</v>
      </c>
      <c r="B10" s="82" t="s">
        <v>31</v>
      </c>
      <c r="C10" s="1">
        <v>11087</v>
      </c>
      <c r="D10" s="2">
        <v>41671</v>
      </c>
      <c r="E10" s="2">
        <v>23199</v>
      </c>
      <c r="F10" s="2">
        <v>95680</v>
      </c>
      <c r="G10" s="2">
        <v>23368</v>
      </c>
      <c r="H10" s="2">
        <v>95680.006840200018</v>
      </c>
      <c r="I10" s="23">
        <f t="shared" si="0"/>
        <v>1.1076936953188419</v>
      </c>
      <c r="J10" s="23">
        <f t="shared" si="1"/>
        <v>1.2960813717021433</v>
      </c>
      <c r="K10" s="24">
        <f t="shared" si="2"/>
        <v>7.2847967584809686E-3</v>
      </c>
      <c r="L10" s="33">
        <f t="shared" si="3"/>
        <v>7.1490384802517372E-8</v>
      </c>
      <c r="M10" s="12">
        <v>6409</v>
      </c>
      <c r="N10" s="2">
        <v>56526</v>
      </c>
      <c r="O10" s="2">
        <v>513</v>
      </c>
      <c r="P10" s="2">
        <v>24294</v>
      </c>
      <c r="Q10" s="2">
        <v>599</v>
      </c>
      <c r="R10" s="2">
        <v>31094</v>
      </c>
      <c r="S10" s="23">
        <f t="shared" si="5"/>
        <v>-0.90653768138555157</v>
      </c>
      <c r="T10" s="23">
        <f t="shared" si="6"/>
        <v>-0.44991685242189433</v>
      </c>
      <c r="U10" s="24">
        <f t="shared" si="7"/>
        <v>0.16764132553606237</v>
      </c>
      <c r="V10" s="35">
        <f t="shared" si="8"/>
        <v>0.27990450316950688</v>
      </c>
      <c r="W10" s="1">
        <v>104</v>
      </c>
      <c r="X10" s="2">
        <v>31762</v>
      </c>
      <c r="Y10" s="2">
        <v>55</v>
      </c>
      <c r="Z10" s="2">
        <v>11034</v>
      </c>
      <c r="AA10" s="2">
        <v>86</v>
      </c>
      <c r="AB10" s="2">
        <v>28541</v>
      </c>
      <c r="AC10" s="23">
        <f t="shared" si="9"/>
        <v>-0.17307692307692307</v>
      </c>
      <c r="AD10" s="23">
        <f t="shared" si="10"/>
        <v>-0.1014104905232668</v>
      </c>
      <c r="AE10" s="24">
        <f t="shared" si="11"/>
        <v>0.5636363636363636</v>
      </c>
      <c r="AF10" s="33">
        <f t="shared" si="12"/>
        <v>1.5866412905564617</v>
      </c>
      <c r="AG10" s="59">
        <f t="shared" si="13"/>
        <v>17600</v>
      </c>
      <c r="AH10" s="60">
        <f t="shared" si="14"/>
        <v>129959</v>
      </c>
      <c r="AI10" s="60">
        <f t="shared" si="15"/>
        <v>23767</v>
      </c>
      <c r="AJ10" s="60">
        <f t="shared" si="16"/>
        <v>131008</v>
      </c>
      <c r="AK10" s="60">
        <f t="shared" si="17"/>
        <v>24053</v>
      </c>
      <c r="AL10" s="60">
        <f t="shared" si="18"/>
        <v>155315.00684020002</v>
      </c>
      <c r="AM10" s="61">
        <f t="shared" si="19"/>
        <v>0.36664772727272726</v>
      </c>
      <c r="AN10" s="61">
        <f t="shared" si="20"/>
        <v>0.19510774044275517</v>
      </c>
      <c r="AO10" s="62">
        <f t="shared" si="21"/>
        <v>1.2033491816384061E-2</v>
      </c>
      <c r="AP10" s="63">
        <f t="shared" si="22"/>
        <v>0.1855383399502322</v>
      </c>
    </row>
    <row r="11" spans="1:57" ht="30" customHeight="1" x14ac:dyDescent="0.45">
      <c r="A11" s="88">
        <v>5</v>
      </c>
      <c r="B11" s="82" t="s">
        <v>32</v>
      </c>
      <c r="C11" s="1">
        <v>19223</v>
      </c>
      <c r="D11" s="2">
        <v>64616</v>
      </c>
      <c r="E11" s="2">
        <v>25220</v>
      </c>
      <c r="F11" s="2">
        <v>83041</v>
      </c>
      <c r="G11" s="2">
        <v>26205</v>
      </c>
      <c r="H11" s="2">
        <v>83982.51</v>
      </c>
      <c r="I11" s="23">
        <f t="shared" si="0"/>
        <v>0.36321073713780366</v>
      </c>
      <c r="J11" s="23">
        <f t="shared" si="1"/>
        <v>0.29971694317196973</v>
      </c>
      <c r="K11" s="24">
        <f t="shared" si="2"/>
        <v>3.9056304520222046E-2</v>
      </c>
      <c r="L11" s="33">
        <f t="shared" si="3"/>
        <v>1.1337893329800879E-2</v>
      </c>
      <c r="M11" s="12">
        <v>1761</v>
      </c>
      <c r="N11" s="2">
        <v>48443</v>
      </c>
      <c r="O11" s="2">
        <v>627</v>
      </c>
      <c r="P11" s="2">
        <v>37206</v>
      </c>
      <c r="Q11" s="2">
        <v>606</v>
      </c>
      <c r="R11" s="2">
        <v>49792</v>
      </c>
      <c r="S11" s="23">
        <f t="shared" si="5"/>
        <v>-0.65587734241908002</v>
      </c>
      <c r="T11" s="23">
        <f t="shared" si="6"/>
        <v>2.7847160580476024E-2</v>
      </c>
      <c r="U11" s="24">
        <f t="shared" si="7"/>
        <v>-3.3492822966507178E-2</v>
      </c>
      <c r="V11" s="35">
        <f t="shared" si="8"/>
        <v>0.33827877224103642</v>
      </c>
      <c r="W11" s="1">
        <v>77</v>
      </c>
      <c r="X11" s="2">
        <v>6807</v>
      </c>
      <c r="Y11" s="2">
        <v>52</v>
      </c>
      <c r="Z11" s="2">
        <v>9204</v>
      </c>
      <c r="AA11" s="2">
        <v>54</v>
      </c>
      <c r="AB11" s="2">
        <v>14993</v>
      </c>
      <c r="AC11" s="23">
        <f t="shared" si="9"/>
        <v>-0.29870129870129869</v>
      </c>
      <c r="AD11" s="23">
        <f t="shared" si="10"/>
        <v>1.2025855736741589</v>
      </c>
      <c r="AE11" s="24">
        <f t="shared" si="11"/>
        <v>3.8461538461538464E-2</v>
      </c>
      <c r="AF11" s="33">
        <f t="shared" si="12"/>
        <v>0.62896566710126034</v>
      </c>
      <c r="AG11" s="59">
        <f t="shared" si="13"/>
        <v>21061</v>
      </c>
      <c r="AH11" s="60">
        <f t="shared" si="14"/>
        <v>119866</v>
      </c>
      <c r="AI11" s="60">
        <f t="shared" si="15"/>
        <v>25899</v>
      </c>
      <c r="AJ11" s="60">
        <f t="shared" si="16"/>
        <v>129451</v>
      </c>
      <c r="AK11" s="60">
        <f t="shared" si="17"/>
        <v>26865</v>
      </c>
      <c r="AL11" s="60">
        <f t="shared" si="18"/>
        <v>148767.51</v>
      </c>
      <c r="AM11" s="61">
        <f t="shared" si="19"/>
        <v>0.27558045676843457</v>
      </c>
      <c r="AN11" s="61">
        <f t="shared" si="20"/>
        <v>0.24111516193082283</v>
      </c>
      <c r="AO11" s="62">
        <f t="shared" si="21"/>
        <v>3.729873740298853E-2</v>
      </c>
      <c r="AP11" s="63">
        <f t="shared" si="22"/>
        <v>0.14921870051216299</v>
      </c>
    </row>
    <row r="12" spans="1:57" ht="30" customHeight="1" x14ac:dyDescent="0.45">
      <c r="A12" s="88">
        <v>6</v>
      </c>
      <c r="B12" s="82" t="s">
        <v>33</v>
      </c>
      <c r="C12" s="1">
        <v>1781</v>
      </c>
      <c r="D12" s="2">
        <v>9963</v>
      </c>
      <c r="E12" s="2">
        <v>3593</v>
      </c>
      <c r="F12" s="2">
        <v>7515</v>
      </c>
      <c r="G12" s="2">
        <v>3720</v>
      </c>
      <c r="H12" s="2">
        <v>16573.62</v>
      </c>
      <c r="I12" s="23">
        <f t="shared" si="0"/>
        <v>1.0887142055025267</v>
      </c>
      <c r="J12" s="23">
        <f t="shared" si="1"/>
        <v>0.6635170129479071</v>
      </c>
      <c r="K12" s="24">
        <f t="shared" si="2"/>
        <v>3.5346507097133315E-2</v>
      </c>
      <c r="L12" s="33">
        <f t="shared" si="3"/>
        <v>1.2054051896207583</v>
      </c>
      <c r="M12" s="12">
        <v>173</v>
      </c>
      <c r="N12" s="2">
        <v>5148</v>
      </c>
      <c r="O12" s="2">
        <v>405</v>
      </c>
      <c r="P12" s="2">
        <v>5133</v>
      </c>
      <c r="Q12" s="2">
        <v>171</v>
      </c>
      <c r="R12" s="2">
        <v>7447</v>
      </c>
      <c r="S12" s="23">
        <f t="shared" si="5"/>
        <v>-1.1560693641618497E-2</v>
      </c>
      <c r="T12" s="23">
        <f t="shared" si="6"/>
        <v>0.4465811965811966</v>
      </c>
      <c r="U12" s="24">
        <f t="shared" si="7"/>
        <v>-0.57777777777777772</v>
      </c>
      <c r="V12" s="35">
        <f t="shared" si="8"/>
        <v>0.45080849405805573</v>
      </c>
      <c r="W12" s="1">
        <v>9</v>
      </c>
      <c r="X12" s="2">
        <v>2053</v>
      </c>
      <c r="Y12" s="2">
        <v>9</v>
      </c>
      <c r="Z12" s="2">
        <v>790</v>
      </c>
      <c r="AA12" s="2">
        <v>5</v>
      </c>
      <c r="AB12" s="2">
        <v>409</v>
      </c>
      <c r="AC12" s="23">
        <f t="shared" si="9"/>
        <v>-0.44444444444444442</v>
      </c>
      <c r="AD12" s="23">
        <f t="shared" si="10"/>
        <v>-0.80077934729663902</v>
      </c>
      <c r="AE12" s="24">
        <f t="shared" si="11"/>
        <v>-0.44444444444444442</v>
      </c>
      <c r="AF12" s="33">
        <f t="shared" si="12"/>
        <v>-0.48227848101265824</v>
      </c>
      <c r="AG12" s="59">
        <f t="shared" si="13"/>
        <v>1963</v>
      </c>
      <c r="AH12" s="60">
        <f t="shared" si="14"/>
        <v>17164</v>
      </c>
      <c r="AI12" s="60">
        <f t="shared" si="15"/>
        <v>4007</v>
      </c>
      <c r="AJ12" s="60">
        <f t="shared" si="16"/>
        <v>13438</v>
      </c>
      <c r="AK12" s="60">
        <f t="shared" si="17"/>
        <v>3896</v>
      </c>
      <c r="AL12" s="60">
        <f t="shared" si="18"/>
        <v>24429.62</v>
      </c>
      <c r="AM12" s="61">
        <f t="shared" si="19"/>
        <v>0.98471726948548144</v>
      </c>
      <c r="AN12" s="61">
        <f t="shared" si="20"/>
        <v>0.42330575623397804</v>
      </c>
      <c r="AO12" s="62">
        <f t="shared" si="21"/>
        <v>-2.7701522335912155E-2</v>
      </c>
      <c r="AP12" s="63">
        <f t="shared" si="22"/>
        <v>0.81795058788510189</v>
      </c>
    </row>
    <row r="13" spans="1:57" ht="30" customHeight="1" x14ac:dyDescent="0.45">
      <c r="A13" s="88">
        <v>7</v>
      </c>
      <c r="B13" s="82" t="s">
        <v>34</v>
      </c>
      <c r="C13" s="1">
        <v>33319</v>
      </c>
      <c r="D13" s="2">
        <v>115856</v>
      </c>
      <c r="E13" s="2">
        <v>47338</v>
      </c>
      <c r="F13" s="2">
        <v>154101</v>
      </c>
      <c r="G13" s="2">
        <v>46560</v>
      </c>
      <c r="H13" s="2">
        <v>147654.82</v>
      </c>
      <c r="I13" s="23">
        <f t="shared" si="0"/>
        <v>0.39740088237942317</v>
      </c>
      <c r="J13" s="23">
        <f t="shared" si="1"/>
        <v>0.27446847811075825</v>
      </c>
      <c r="K13" s="24">
        <f t="shared" si="2"/>
        <v>-1.6434999366259664E-2</v>
      </c>
      <c r="L13" s="33">
        <f t="shared" si="3"/>
        <v>-4.1830877151997674E-2</v>
      </c>
      <c r="M13" s="12">
        <v>6348</v>
      </c>
      <c r="N13" s="2">
        <v>112685</v>
      </c>
      <c r="O13" s="2">
        <v>3454</v>
      </c>
      <c r="P13" s="2">
        <v>111216</v>
      </c>
      <c r="Q13" s="2">
        <v>2955</v>
      </c>
      <c r="R13" s="2">
        <v>106839</v>
      </c>
      <c r="S13" s="23">
        <f t="shared" si="5"/>
        <v>-0.53449905482041593</v>
      </c>
      <c r="T13" s="23">
        <f t="shared" si="6"/>
        <v>-5.187913209389005E-2</v>
      </c>
      <c r="U13" s="24">
        <f t="shared" si="7"/>
        <v>-0.14447017950202665</v>
      </c>
      <c r="V13" s="35">
        <f t="shared" si="8"/>
        <v>-3.9355848079413037E-2</v>
      </c>
      <c r="W13" s="1">
        <v>145</v>
      </c>
      <c r="X13" s="2">
        <v>28705</v>
      </c>
      <c r="Y13" s="2">
        <v>261</v>
      </c>
      <c r="Z13" s="2">
        <v>28326</v>
      </c>
      <c r="AA13" s="2">
        <v>194</v>
      </c>
      <c r="AB13" s="2">
        <v>21304</v>
      </c>
      <c r="AC13" s="23">
        <f t="shared" si="9"/>
        <v>0.33793103448275863</v>
      </c>
      <c r="AD13" s="23">
        <f t="shared" si="10"/>
        <v>-0.25782964640306566</v>
      </c>
      <c r="AE13" s="24">
        <f t="shared" si="11"/>
        <v>-0.25670498084291188</v>
      </c>
      <c r="AF13" s="33">
        <f t="shared" si="12"/>
        <v>-0.24789945632987362</v>
      </c>
      <c r="AG13" s="59">
        <f t="shared" si="13"/>
        <v>39812</v>
      </c>
      <c r="AH13" s="60">
        <f t="shared" si="14"/>
        <v>257246</v>
      </c>
      <c r="AI13" s="60">
        <f t="shared" si="15"/>
        <v>51053</v>
      </c>
      <c r="AJ13" s="60">
        <f t="shared" si="16"/>
        <v>293643</v>
      </c>
      <c r="AK13" s="60">
        <f t="shared" si="17"/>
        <v>49709</v>
      </c>
      <c r="AL13" s="60">
        <f t="shared" si="18"/>
        <v>275797.82</v>
      </c>
      <c r="AM13" s="61">
        <f t="shared" si="19"/>
        <v>0.24859338892796143</v>
      </c>
      <c r="AN13" s="61">
        <f t="shared" si="20"/>
        <v>7.2117039720734272E-2</v>
      </c>
      <c r="AO13" s="62">
        <f t="shared" si="21"/>
        <v>-2.63255832174407E-2</v>
      </c>
      <c r="AP13" s="63">
        <f t="shared" si="22"/>
        <v>-6.0771685345811045E-2</v>
      </c>
    </row>
    <row r="14" spans="1:57" ht="30" customHeight="1" x14ac:dyDescent="0.45">
      <c r="A14" s="88">
        <v>8</v>
      </c>
      <c r="B14" s="82" t="s">
        <v>35</v>
      </c>
      <c r="C14" s="1">
        <v>15030</v>
      </c>
      <c r="D14" s="2">
        <v>38970</v>
      </c>
      <c r="E14" s="2">
        <v>21075</v>
      </c>
      <c r="F14" s="2">
        <v>52317</v>
      </c>
      <c r="G14" s="2">
        <v>22105</v>
      </c>
      <c r="H14" s="2">
        <v>49865.226034699961</v>
      </c>
      <c r="I14" s="23">
        <f t="shared" si="0"/>
        <v>0.47072521623419827</v>
      </c>
      <c r="J14" s="23">
        <f t="shared" si="1"/>
        <v>0.2795798315293806</v>
      </c>
      <c r="K14" s="24">
        <f t="shared" si="2"/>
        <v>4.8873072360616845E-2</v>
      </c>
      <c r="L14" s="33">
        <f t="shared" si="3"/>
        <v>-4.6863810335073475E-2</v>
      </c>
      <c r="M14" s="12">
        <v>2420</v>
      </c>
      <c r="N14" s="2">
        <v>53408</v>
      </c>
      <c r="O14" s="2">
        <v>2118</v>
      </c>
      <c r="P14" s="2">
        <v>49942</v>
      </c>
      <c r="Q14" s="2">
        <v>2333</v>
      </c>
      <c r="R14" s="2">
        <v>52968</v>
      </c>
      <c r="S14" s="23">
        <f t="shared" si="5"/>
        <v>-3.5950413223140493E-2</v>
      </c>
      <c r="T14" s="23">
        <f t="shared" si="6"/>
        <v>-8.2384661473936492E-3</v>
      </c>
      <c r="U14" s="24">
        <f t="shared" si="7"/>
        <v>0.10151085930122758</v>
      </c>
      <c r="V14" s="35">
        <f t="shared" si="8"/>
        <v>6.0590284730287131E-2</v>
      </c>
      <c r="W14" s="1">
        <v>80</v>
      </c>
      <c r="X14" s="2">
        <v>7489</v>
      </c>
      <c r="Y14" s="2">
        <v>94</v>
      </c>
      <c r="Z14" s="2">
        <v>5999</v>
      </c>
      <c r="AA14" s="2">
        <v>63</v>
      </c>
      <c r="AB14" s="2">
        <v>5190</v>
      </c>
      <c r="AC14" s="23">
        <f t="shared" si="9"/>
        <v>-0.21249999999999999</v>
      </c>
      <c r="AD14" s="23">
        <f t="shared" si="10"/>
        <v>-0.30698357591133663</v>
      </c>
      <c r="AE14" s="24">
        <f t="shared" si="11"/>
        <v>-0.32978723404255317</v>
      </c>
      <c r="AF14" s="33">
        <f t="shared" si="12"/>
        <v>-0.13485580930155025</v>
      </c>
      <c r="AG14" s="59">
        <f t="shared" si="13"/>
        <v>17530</v>
      </c>
      <c r="AH14" s="60">
        <f t="shared" si="14"/>
        <v>99867</v>
      </c>
      <c r="AI14" s="60">
        <f t="shared" si="15"/>
        <v>23287</v>
      </c>
      <c r="AJ14" s="60">
        <f t="shared" si="16"/>
        <v>108258</v>
      </c>
      <c r="AK14" s="60">
        <f t="shared" si="17"/>
        <v>24501</v>
      </c>
      <c r="AL14" s="60">
        <f t="shared" si="18"/>
        <v>108023.22603469997</v>
      </c>
      <c r="AM14" s="61">
        <f t="shared" si="19"/>
        <v>0.39766115231032517</v>
      </c>
      <c r="AN14" s="61">
        <f t="shared" si="20"/>
        <v>8.1670882620885454E-2</v>
      </c>
      <c r="AO14" s="62">
        <f t="shared" si="21"/>
        <v>5.2132090866148492E-2</v>
      </c>
      <c r="AP14" s="63">
        <f t="shared" si="22"/>
        <v>-2.1686523425523446E-3</v>
      </c>
    </row>
    <row r="15" spans="1:57" ht="30" customHeight="1" x14ac:dyDescent="0.45">
      <c r="A15" s="88">
        <v>9</v>
      </c>
      <c r="B15" s="82" t="s">
        <v>36</v>
      </c>
      <c r="C15" s="1">
        <v>15146</v>
      </c>
      <c r="D15" s="2">
        <v>61132</v>
      </c>
      <c r="E15" s="2">
        <v>16696</v>
      </c>
      <c r="F15" s="2">
        <v>71568</v>
      </c>
      <c r="G15" s="2">
        <v>16982</v>
      </c>
      <c r="H15" s="2">
        <v>70900.490000000005</v>
      </c>
      <c r="I15" s="23">
        <f t="shared" si="0"/>
        <v>0.12122012412518157</v>
      </c>
      <c r="J15" s="23">
        <f t="shared" si="1"/>
        <v>0.15979339789308392</v>
      </c>
      <c r="K15" s="24">
        <f t="shared" si="2"/>
        <v>1.7129851461427887E-2</v>
      </c>
      <c r="L15" s="33">
        <f t="shared" si="3"/>
        <v>-9.3269338251731893E-3</v>
      </c>
      <c r="M15" s="12">
        <v>3490</v>
      </c>
      <c r="N15" s="2">
        <v>75753</v>
      </c>
      <c r="O15" s="2">
        <v>1934</v>
      </c>
      <c r="P15" s="2">
        <v>31621</v>
      </c>
      <c r="Q15" s="2">
        <v>1962</v>
      </c>
      <c r="R15" s="2">
        <v>32454</v>
      </c>
      <c r="S15" s="23">
        <f t="shared" si="5"/>
        <v>-0.43782234957020055</v>
      </c>
      <c r="T15" s="23">
        <f t="shared" si="6"/>
        <v>-0.57158132351194013</v>
      </c>
      <c r="U15" s="24">
        <f t="shared" si="7"/>
        <v>1.4477766287487074E-2</v>
      </c>
      <c r="V15" s="35">
        <f t="shared" si="8"/>
        <v>2.6343252901552764E-2</v>
      </c>
      <c r="W15" s="1">
        <v>117</v>
      </c>
      <c r="X15" s="2">
        <v>16658</v>
      </c>
      <c r="Y15" s="2">
        <v>1159</v>
      </c>
      <c r="Z15" s="2">
        <v>24754</v>
      </c>
      <c r="AA15" s="2">
        <v>1157</v>
      </c>
      <c r="AB15" s="2">
        <v>24697</v>
      </c>
      <c r="AC15" s="23">
        <f t="shared" si="9"/>
        <v>8.8888888888888893</v>
      </c>
      <c r="AD15" s="23">
        <f t="shared" si="10"/>
        <v>0.48259094729259217</v>
      </c>
      <c r="AE15" s="24">
        <f t="shared" si="11"/>
        <v>-1.7256255392579811E-3</v>
      </c>
      <c r="AF15" s="33">
        <f t="shared" si="12"/>
        <v>-2.3026581562575745E-3</v>
      </c>
      <c r="AG15" s="59">
        <f t="shared" si="13"/>
        <v>18753</v>
      </c>
      <c r="AH15" s="60">
        <f t="shared" si="14"/>
        <v>153543</v>
      </c>
      <c r="AI15" s="60">
        <f t="shared" si="15"/>
        <v>19789</v>
      </c>
      <c r="AJ15" s="60">
        <f t="shared" si="16"/>
        <v>127943</v>
      </c>
      <c r="AK15" s="60">
        <f t="shared" si="17"/>
        <v>20101</v>
      </c>
      <c r="AL15" s="60">
        <f t="shared" si="18"/>
        <v>128051.49</v>
      </c>
      <c r="AM15" s="61">
        <f t="shared" si="19"/>
        <v>7.18818322401749E-2</v>
      </c>
      <c r="AN15" s="61">
        <f t="shared" si="20"/>
        <v>-0.16602196127469174</v>
      </c>
      <c r="AO15" s="62">
        <f t="shared" si="21"/>
        <v>1.5766334832482694E-2</v>
      </c>
      <c r="AP15" s="63">
        <f t="shared" si="22"/>
        <v>8.4795573028618402E-4</v>
      </c>
    </row>
    <row r="16" spans="1:57" ht="30" customHeight="1" x14ac:dyDescent="0.45">
      <c r="A16" s="88">
        <v>10</v>
      </c>
      <c r="B16" s="82" t="s">
        <v>37</v>
      </c>
      <c r="C16" s="1">
        <v>13914</v>
      </c>
      <c r="D16" s="2">
        <v>153279</v>
      </c>
      <c r="E16" s="2">
        <v>24624</v>
      </c>
      <c r="F16" s="2">
        <v>161555</v>
      </c>
      <c r="G16" s="2">
        <v>16599</v>
      </c>
      <c r="H16" s="2">
        <v>163685</v>
      </c>
      <c r="I16" s="23">
        <f t="shared" si="0"/>
        <v>0.19297110823630875</v>
      </c>
      <c r="J16" s="23">
        <f t="shared" si="1"/>
        <v>6.7889273807892794E-2</v>
      </c>
      <c r="K16" s="24">
        <f t="shared" si="2"/>
        <v>-0.32590155945419103</v>
      </c>
      <c r="L16" s="33">
        <f t="shared" si="3"/>
        <v>1.3184364457924546E-2</v>
      </c>
      <c r="M16" s="12">
        <v>1843</v>
      </c>
      <c r="N16" s="2">
        <v>122352</v>
      </c>
      <c r="O16" s="2">
        <v>2332</v>
      </c>
      <c r="P16" s="2">
        <v>125504</v>
      </c>
      <c r="Q16" s="2">
        <v>2088</v>
      </c>
      <c r="R16" s="2">
        <v>126269</v>
      </c>
      <c r="S16" s="23">
        <f t="shared" si="5"/>
        <v>0.13293543136190994</v>
      </c>
      <c r="T16" s="23">
        <f t="shared" si="6"/>
        <v>3.2014188570681314E-2</v>
      </c>
      <c r="U16" s="24">
        <f t="shared" si="7"/>
        <v>-0.10463121783876501</v>
      </c>
      <c r="V16" s="35">
        <f t="shared" si="8"/>
        <v>6.0954232534421214E-3</v>
      </c>
      <c r="W16" s="1">
        <v>57</v>
      </c>
      <c r="X16" s="2">
        <v>12660</v>
      </c>
      <c r="Y16" s="2">
        <v>61</v>
      </c>
      <c r="Z16" s="2">
        <v>14414</v>
      </c>
      <c r="AA16" s="2">
        <v>61</v>
      </c>
      <c r="AB16" s="2">
        <v>14414</v>
      </c>
      <c r="AC16" s="23">
        <f t="shared" si="9"/>
        <v>7.0175438596491224E-2</v>
      </c>
      <c r="AD16" s="23">
        <f t="shared" si="10"/>
        <v>0.13854660347551342</v>
      </c>
      <c r="AE16" s="24">
        <f t="shared" si="11"/>
        <v>0</v>
      </c>
      <c r="AF16" s="33">
        <f t="shared" si="12"/>
        <v>0</v>
      </c>
      <c r="AG16" s="59">
        <f t="shared" si="13"/>
        <v>15814</v>
      </c>
      <c r="AH16" s="60">
        <f t="shared" si="14"/>
        <v>288291</v>
      </c>
      <c r="AI16" s="60">
        <f t="shared" si="15"/>
        <v>27017</v>
      </c>
      <c r="AJ16" s="60">
        <f t="shared" si="16"/>
        <v>301473</v>
      </c>
      <c r="AK16" s="60">
        <f t="shared" si="17"/>
        <v>18748</v>
      </c>
      <c r="AL16" s="60">
        <f t="shared" si="18"/>
        <v>304368</v>
      </c>
      <c r="AM16" s="61">
        <f t="shared" si="19"/>
        <v>0.18553180725939042</v>
      </c>
      <c r="AN16" s="61">
        <f t="shared" si="20"/>
        <v>5.57665691957085E-2</v>
      </c>
      <c r="AO16" s="62">
        <f t="shared" si="21"/>
        <v>-0.30606655069030608</v>
      </c>
      <c r="AP16" s="63">
        <f t="shared" si="22"/>
        <v>9.6028500064682405E-3</v>
      </c>
    </row>
    <row r="17" spans="1:42" ht="30" customHeight="1" x14ac:dyDescent="0.45">
      <c r="A17" s="88">
        <v>11</v>
      </c>
      <c r="B17" s="82" t="s">
        <v>38</v>
      </c>
      <c r="C17" s="1">
        <v>37016</v>
      </c>
      <c r="D17" s="2">
        <v>112285</v>
      </c>
      <c r="E17" s="2">
        <v>57968</v>
      </c>
      <c r="F17" s="2">
        <v>263316</v>
      </c>
      <c r="G17" s="2">
        <v>50210</v>
      </c>
      <c r="H17" s="2">
        <v>286539.75027179992</v>
      </c>
      <c r="I17" s="23">
        <f t="shared" si="0"/>
        <v>0.35644045818024639</v>
      </c>
      <c r="J17" s="23">
        <f t="shared" si="1"/>
        <v>1.5518969610526776</v>
      </c>
      <c r="K17" s="24">
        <f t="shared" si="2"/>
        <v>-0.13383245928788298</v>
      </c>
      <c r="L17" s="33">
        <f t="shared" si="3"/>
        <v>8.8197262117759329E-2</v>
      </c>
      <c r="M17" s="12">
        <v>6966</v>
      </c>
      <c r="N17" s="2">
        <v>284439</v>
      </c>
      <c r="O17" s="2">
        <v>488</v>
      </c>
      <c r="P17" s="2">
        <v>103527</v>
      </c>
      <c r="Q17" s="2">
        <v>868</v>
      </c>
      <c r="R17" s="2">
        <v>195704</v>
      </c>
      <c r="S17" s="23">
        <f t="shared" si="5"/>
        <v>-0.87539477461958082</v>
      </c>
      <c r="T17" s="23">
        <f t="shared" si="6"/>
        <v>-0.31196495557922788</v>
      </c>
      <c r="U17" s="24">
        <f t="shared" si="7"/>
        <v>0.77868852459016391</v>
      </c>
      <c r="V17" s="35">
        <f t="shared" si="8"/>
        <v>0.89036676422575756</v>
      </c>
      <c r="W17" s="1">
        <v>71</v>
      </c>
      <c r="X17" s="2">
        <v>39353</v>
      </c>
      <c r="Y17" s="2">
        <v>24</v>
      </c>
      <c r="Z17" s="2">
        <v>32624</v>
      </c>
      <c r="AA17" s="2">
        <v>92</v>
      </c>
      <c r="AB17" s="2">
        <v>121306</v>
      </c>
      <c r="AC17" s="23">
        <f t="shared" si="9"/>
        <v>0.29577464788732394</v>
      </c>
      <c r="AD17" s="23">
        <f t="shared" si="10"/>
        <v>2.0825095926612964</v>
      </c>
      <c r="AE17" s="24">
        <f t="shared" si="11"/>
        <v>2.8333333333333335</v>
      </c>
      <c r="AF17" s="33">
        <f t="shared" si="12"/>
        <v>2.7183055419323199</v>
      </c>
      <c r="AG17" s="59">
        <f t="shared" si="13"/>
        <v>44053</v>
      </c>
      <c r="AH17" s="60">
        <f t="shared" si="14"/>
        <v>436077</v>
      </c>
      <c r="AI17" s="60">
        <f t="shared" si="15"/>
        <v>58480</v>
      </c>
      <c r="AJ17" s="60">
        <f t="shared" si="16"/>
        <v>399467</v>
      </c>
      <c r="AK17" s="60">
        <f t="shared" si="17"/>
        <v>51170</v>
      </c>
      <c r="AL17" s="60">
        <f t="shared" si="18"/>
        <v>603549.75027179997</v>
      </c>
      <c r="AM17" s="61">
        <f t="shared" si="19"/>
        <v>0.16155539917826256</v>
      </c>
      <c r="AN17" s="61">
        <f t="shared" si="20"/>
        <v>0.38404398826766828</v>
      </c>
      <c r="AO17" s="62">
        <f t="shared" si="21"/>
        <v>-0.125</v>
      </c>
      <c r="AP17" s="63">
        <f t="shared" si="22"/>
        <v>0.51088763345107346</v>
      </c>
    </row>
    <row r="18" spans="1:42" ht="30" customHeight="1" thickBot="1" x14ac:dyDescent="0.5">
      <c r="A18" s="89">
        <v>12</v>
      </c>
      <c r="B18" s="83" t="s">
        <v>39</v>
      </c>
      <c r="C18" s="36">
        <v>19130</v>
      </c>
      <c r="D18" s="37">
        <v>109467</v>
      </c>
      <c r="E18" s="37">
        <v>28688</v>
      </c>
      <c r="F18" s="37">
        <v>99319</v>
      </c>
      <c r="G18" s="37">
        <v>27966</v>
      </c>
      <c r="H18" s="37">
        <v>104663.57229069999</v>
      </c>
      <c r="I18" s="38">
        <f t="shared" si="0"/>
        <v>0.4618923157344485</v>
      </c>
      <c r="J18" s="38">
        <f t="shared" si="1"/>
        <v>-4.3880143872582725E-2</v>
      </c>
      <c r="K18" s="39">
        <f t="shared" si="2"/>
        <v>-2.5167317345231456E-2</v>
      </c>
      <c r="L18" s="40">
        <f t="shared" si="3"/>
        <v>5.3812183879217344E-2</v>
      </c>
      <c r="M18" s="41">
        <v>3229</v>
      </c>
      <c r="N18" s="37">
        <v>78514</v>
      </c>
      <c r="O18" s="37">
        <v>3106</v>
      </c>
      <c r="P18" s="37">
        <v>111105</v>
      </c>
      <c r="Q18" s="37">
        <v>2761</v>
      </c>
      <c r="R18" s="37">
        <v>110305</v>
      </c>
      <c r="S18" s="38">
        <f t="shared" si="5"/>
        <v>-0.14493651285227624</v>
      </c>
      <c r="T18" s="38">
        <f t="shared" si="6"/>
        <v>0.40490867870698222</v>
      </c>
      <c r="U18" s="39">
        <f t="shared" si="7"/>
        <v>-0.11107533805537669</v>
      </c>
      <c r="V18" s="42">
        <f t="shared" si="8"/>
        <v>-7.2003960217811979E-3</v>
      </c>
      <c r="W18" s="36">
        <v>338</v>
      </c>
      <c r="X18" s="37">
        <v>43907</v>
      </c>
      <c r="Y18" s="37">
        <v>524</v>
      </c>
      <c r="Z18" s="37">
        <v>46409</v>
      </c>
      <c r="AA18" s="37">
        <v>499</v>
      </c>
      <c r="AB18" s="37">
        <v>43229</v>
      </c>
      <c r="AC18" s="38">
        <f t="shared" si="9"/>
        <v>0.47633136094674555</v>
      </c>
      <c r="AD18" s="38">
        <f t="shared" si="10"/>
        <v>-1.5441729109253649E-2</v>
      </c>
      <c r="AE18" s="39">
        <f t="shared" si="11"/>
        <v>-4.7709923664122141E-2</v>
      </c>
      <c r="AF18" s="40">
        <f t="shared" si="12"/>
        <v>-6.8521192010170442E-2</v>
      </c>
      <c r="AG18" s="64">
        <f t="shared" si="13"/>
        <v>22697</v>
      </c>
      <c r="AH18" s="65">
        <f t="shared" si="14"/>
        <v>231888</v>
      </c>
      <c r="AI18" s="65">
        <f t="shared" si="15"/>
        <v>32318</v>
      </c>
      <c r="AJ18" s="65">
        <f t="shared" si="16"/>
        <v>256833</v>
      </c>
      <c r="AK18" s="65">
        <f t="shared" si="17"/>
        <v>31226</v>
      </c>
      <c r="AL18" s="65">
        <f t="shared" si="18"/>
        <v>258197.57229069999</v>
      </c>
      <c r="AM18" s="66">
        <f t="shared" si="19"/>
        <v>0.37577653434374586</v>
      </c>
      <c r="AN18" s="66">
        <f t="shared" si="20"/>
        <v>0.11345810171591453</v>
      </c>
      <c r="AO18" s="67">
        <f t="shared" si="21"/>
        <v>-3.3789219629927592E-2</v>
      </c>
      <c r="AP18" s="68">
        <f t="shared" si="22"/>
        <v>5.3130722714759679E-3</v>
      </c>
    </row>
    <row r="19" spans="1:42" s="16" customFormat="1" ht="30" customHeight="1" thickBot="1" x14ac:dyDescent="0.5">
      <c r="A19" s="84"/>
      <c r="B19" s="84" t="s">
        <v>23</v>
      </c>
      <c r="C19" s="43">
        <f>SUM(C7:C18)</f>
        <v>334646</v>
      </c>
      <c r="D19" s="44">
        <f t="shared" ref="D19" si="23">SUM(D7:D18)</f>
        <v>1355539</v>
      </c>
      <c r="E19" s="44">
        <f>SUM(E7:E18)</f>
        <v>484090</v>
      </c>
      <c r="F19" s="44">
        <f>SUM(F7:F18)</f>
        <v>1673655</v>
      </c>
      <c r="G19" s="44">
        <f>SUM(G7:G18)</f>
        <v>463590</v>
      </c>
      <c r="H19" s="44">
        <f>SUM(H7:H18)</f>
        <v>1733578.9532073999</v>
      </c>
      <c r="I19" s="45">
        <f t="shared" ref="I19:I37" si="24">(G19-C19)/C19</f>
        <v>0.38531463098318819</v>
      </c>
      <c r="J19" s="45">
        <f t="shared" ref="J19:J37" si="25">(H19-D19)/D19</f>
        <v>0.278885338752629</v>
      </c>
      <c r="K19" s="46">
        <f t="shared" ref="K19:K37" si="26">(G19-E19)/E19</f>
        <v>-4.2347497366192234E-2</v>
      </c>
      <c r="L19" s="47">
        <f t="shared" ref="L19:L37" si="27">(H19-F19)/F19</f>
        <v>3.5804244726302573E-2</v>
      </c>
      <c r="M19" s="48">
        <f t="shared" ref="M19:R19" si="28">SUM(M7:M18)</f>
        <v>47561</v>
      </c>
      <c r="N19" s="44">
        <f t="shared" si="28"/>
        <v>1356603</v>
      </c>
      <c r="O19" s="44">
        <f t="shared" si="28"/>
        <v>35083.4035</v>
      </c>
      <c r="P19" s="44">
        <f t="shared" si="28"/>
        <v>1132832</v>
      </c>
      <c r="Q19" s="44">
        <f t="shared" si="28"/>
        <v>33987</v>
      </c>
      <c r="R19" s="44">
        <f t="shared" si="28"/>
        <v>1249917</v>
      </c>
      <c r="S19" s="45">
        <f t="shared" si="5"/>
        <v>-0.28540190492210005</v>
      </c>
      <c r="T19" s="45">
        <f t="shared" si="6"/>
        <v>-7.8642019809774852E-2</v>
      </c>
      <c r="U19" s="46">
        <f t="shared" si="7"/>
        <v>-3.1251343673084638E-2</v>
      </c>
      <c r="V19" s="49">
        <f t="shared" si="8"/>
        <v>0.10335601395440806</v>
      </c>
      <c r="W19" s="43">
        <f t="shared" ref="W19:AB19" si="29">SUM(W7:W18)</f>
        <v>2119</v>
      </c>
      <c r="X19" s="44">
        <f t="shared" si="29"/>
        <v>371993</v>
      </c>
      <c r="Y19" s="44">
        <f t="shared" si="29"/>
        <v>3818</v>
      </c>
      <c r="Z19" s="44">
        <f t="shared" si="29"/>
        <v>368023</v>
      </c>
      <c r="AA19" s="44">
        <f t="shared" si="29"/>
        <v>3795</v>
      </c>
      <c r="AB19" s="44">
        <f t="shared" si="29"/>
        <v>460043</v>
      </c>
      <c r="AC19" s="45">
        <f t="shared" si="9"/>
        <v>0.79093912222746576</v>
      </c>
      <c r="AD19" s="45">
        <f t="shared" si="10"/>
        <v>0.23669800238176525</v>
      </c>
      <c r="AE19" s="46">
        <f t="shared" si="11"/>
        <v>-6.024096385542169E-3</v>
      </c>
      <c r="AF19" s="47">
        <f t="shared" si="12"/>
        <v>0.25003872040606157</v>
      </c>
      <c r="AG19" s="69">
        <f t="shared" si="13"/>
        <v>384326</v>
      </c>
      <c r="AH19" s="70">
        <f t="shared" si="14"/>
        <v>3084135</v>
      </c>
      <c r="AI19" s="70">
        <f t="shared" ref="AI19:AL21" si="30">E19+O19+Y19</f>
        <v>522991.40350000001</v>
      </c>
      <c r="AJ19" s="70">
        <f t="shared" si="30"/>
        <v>3174510</v>
      </c>
      <c r="AK19" s="70">
        <f t="shared" si="30"/>
        <v>501372</v>
      </c>
      <c r="AL19" s="70">
        <f t="shared" si="30"/>
        <v>3443538.9532073997</v>
      </c>
      <c r="AM19" s="71">
        <f t="shared" si="19"/>
        <v>0.30454874247383734</v>
      </c>
      <c r="AN19" s="71">
        <f t="shared" si="20"/>
        <v>0.11653314566560792</v>
      </c>
      <c r="AO19" s="72">
        <f t="shared" si="21"/>
        <v>-4.1337971055197306E-2</v>
      </c>
      <c r="AP19" s="73">
        <f t="shared" si="22"/>
        <v>8.4746607573263175E-2</v>
      </c>
    </row>
    <row r="20" spans="1:42" ht="30" customHeight="1" x14ac:dyDescent="0.45">
      <c r="A20" s="87">
        <v>13</v>
      </c>
      <c r="B20" s="81" t="s">
        <v>5</v>
      </c>
      <c r="C20" s="5">
        <v>4554</v>
      </c>
      <c r="D20" s="6">
        <v>38656</v>
      </c>
      <c r="E20" s="6">
        <v>4825</v>
      </c>
      <c r="F20" s="6">
        <v>39014</v>
      </c>
      <c r="G20" s="6">
        <v>5534</v>
      </c>
      <c r="H20" s="6">
        <v>38689</v>
      </c>
      <c r="I20" s="28">
        <f t="shared" ref="I20:I33" si="31">(G20-C20)/C20</f>
        <v>0.21519543258673693</v>
      </c>
      <c r="J20" s="28">
        <f t="shared" si="25"/>
        <v>8.5368377483443711E-4</v>
      </c>
      <c r="K20" s="22">
        <f t="shared" ref="K20:K33" si="32">(G20-E20)/E20</f>
        <v>0.14694300518134715</v>
      </c>
      <c r="L20" s="32">
        <f t="shared" si="27"/>
        <v>-8.3303429538114527E-3</v>
      </c>
      <c r="M20" s="31">
        <v>391</v>
      </c>
      <c r="N20" s="6">
        <v>7895</v>
      </c>
      <c r="O20" s="6">
        <v>390</v>
      </c>
      <c r="P20" s="6">
        <v>7772</v>
      </c>
      <c r="Q20" s="6">
        <v>419</v>
      </c>
      <c r="R20" s="6">
        <v>6072</v>
      </c>
      <c r="S20" s="28">
        <f t="shared" si="5"/>
        <v>7.1611253196930943E-2</v>
      </c>
      <c r="T20" s="28">
        <f t="shared" si="6"/>
        <v>-0.23090563647878404</v>
      </c>
      <c r="U20" s="22">
        <f t="shared" si="7"/>
        <v>7.4358974358974358E-2</v>
      </c>
      <c r="V20" s="34">
        <f t="shared" si="8"/>
        <v>-0.21873391662377767</v>
      </c>
      <c r="W20" s="5">
        <v>25</v>
      </c>
      <c r="X20" s="6">
        <v>3561</v>
      </c>
      <c r="Y20" s="6">
        <v>22</v>
      </c>
      <c r="Z20" s="6">
        <v>3518</v>
      </c>
      <c r="AA20" s="6">
        <v>22</v>
      </c>
      <c r="AB20" s="6">
        <v>3466</v>
      </c>
      <c r="AC20" s="28">
        <f t="shared" si="9"/>
        <v>-0.12</v>
      </c>
      <c r="AD20" s="28">
        <f t="shared" si="10"/>
        <v>-2.6677899466442011E-2</v>
      </c>
      <c r="AE20" s="22">
        <f t="shared" si="11"/>
        <v>0</v>
      </c>
      <c r="AF20" s="32">
        <f t="shared" si="12"/>
        <v>-1.4781125639567936E-2</v>
      </c>
      <c r="AG20" s="54">
        <f t="shared" si="13"/>
        <v>4970</v>
      </c>
      <c r="AH20" s="55">
        <f t="shared" si="14"/>
        <v>50112</v>
      </c>
      <c r="AI20" s="55">
        <f t="shared" ref="AI20:AI33" si="33">E20+O20+Y20</f>
        <v>5237</v>
      </c>
      <c r="AJ20" s="55">
        <f t="shared" ref="AJ20:AJ33" si="34">F20+P20+Z20</f>
        <v>50304</v>
      </c>
      <c r="AK20" s="55">
        <f t="shared" si="30"/>
        <v>5975</v>
      </c>
      <c r="AL20" s="55">
        <f t="shared" si="30"/>
        <v>48227</v>
      </c>
      <c r="AM20" s="56">
        <f t="shared" si="19"/>
        <v>0.2022132796780684</v>
      </c>
      <c r="AN20" s="56">
        <f t="shared" si="20"/>
        <v>-3.7615740740740741E-2</v>
      </c>
      <c r="AO20" s="57">
        <f t="shared" si="21"/>
        <v>0.14092037426007256</v>
      </c>
      <c r="AP20" s="58">
        <f t="shared" si="22"/>
        <v>-4.1288963104325699E-2</v>
      </c>
    </row>
    <row r="21" spans="1:42" ht="30" customHeight="1" x14ac:dyDescent="0.45">
      <c r="A21" s="88">
        <v>14</v>
      </c>
      <c r="B21" s="82" t="s">
        <v>9</v>
      </c>
      <c r="C21" s="1">
        <v>466</v>
      </c>
      <c r="D21" s="2">
        <v>3530</v>
      </c>
      <c r="E21" s="2">
        <v>2155</v>
      </c>
      <c r="F21" s="2">
        <v>12138</v>
      </c>
      <c r="G21" s="2">
        <v>3055</v>
      </c>
      <c r="H21" s="2">
        <v>12135</v>
      </c>
      <c r="I21" s="23">
        <f t="shared" si="31"/>
        <v>5.5557939914163086</v>
      </c>
      <c r="J21" s="23">
        <f t="shared" si="25"/>
        <v>2.4376770538243626</v>
      </c>
      <c r="K21" s="24">
        <f t="shared" si="32"/>
        <v>0.41763341067285381</v>
      </c>
      <c r="L21" s="33">
        <f t="shared" si="27"/>
        <v>-2.4715768660405336E-4</v>
      </c>
      <c r="M21" s="12">
        <v>1398</v>
      </c>
      <c r="N21" s="2">
        <v>12726</v>
      </c>
      <c r="O21" s="2">
        <v>165</v>
      </c>
      <c r="P21" s="2">
        <v>4529.6000000000004</v>
      </c>
      <c r="Q21" s="2">
        <v>169</v>
      </c>
      <c r="R21" s="2">
        <v>4315</v>
      </c>
      <c r="S21" s="23">
        <f t="shared" si="5"/>
        <v>-0.87911301859799718</v>
      </c>
      <c r="T21" s="23">
        <f t="shared" si="6"/>
        <v>-0.66093037875216099</v>
      </c>
      <c r="U21" s="24">
        <f t="shared" si="7"/>
        <v>2.4242424242424242E-2</v>
      </c>
      <c r="V21" s="35">
        <f t="shared" si="8"/>
        <v>-4.7377251854468463E-2</v>
      </c>
      <c r="W21" s="1">
        <v>5</v>
      </c>
      <c r="X21" s="2">
        <v>514</v>
      </c>
      <c r="Y21" s="2">
        <v>8</v>
      </c>
      <c r="Z21" s="2">
        <v>499</v>
      </c>
      <c r="AA21" s="2">
        <v>6</v>
      </c>
      <c r="AB21" s="2">
        <v>493</v>
      </c>
      <c r="AC21" s="23">
        <f t="shared" si="9"/>
        <v>0.2</v>
      </c>
      <c r="AD21" s="23">
        <f t="shared" si="10"/>
        <v>-4.085603112840467E-2</v>
      </c>
      <c r="AE21" s="24">
        <f t="shared" si="11"/>
        <v>-0.25</v>
      </c>
      <c r="AF21" s="33">
        <f t="shared" si="12"/>
        <v>-1.2024048096192385E-2</v>
      </c>
      <c r="AG21" s="59">
        <f t="shared" si="13"/>
        <v>1869</v>
      </c>
      <c r="AH21" s="60">
        <f t="shared" si="14"/>
        <v>16770</v>
      </c>
      <c r="AI21" s="60">
        <f t="shared" si="33"/>
        <v>2328</v>
      </c>
      <c r="AJ21" s="60">
        <f t="shared" si="34"/>
        <v>17166.599999999999</v>
      </c>
      <c r="AK21" s="60">
        <f t="shared" ref="AK21:AK33" si="35">G21+Q21+AA21</f>
        <v>3230</v>
      </c>
      <c r="AL21" s="55">
        <f t="shared" si="30"/>
        <v>16943</v>
      </c>
      <c r="AM21" s="61">
        <f t="shared" si="19"/>
        <v>0.72819689673622257</v>
      </c>
      <c r="AN21" s="61">
        <f t="shared" si="20"/>
        <v>1.0316040548598688E-2</v>
      </c>
      <c r="AO21" s="62">
        <f t="shared" si="21"/>
        <v>0.38745704467353953</v>
      </c>
      <c r="AP21" s="63">
        <f t="shared" si="22"/>
        <v>-1.3025293302109827E-2</v>
      </c>
    </row>
    <row r="22" spans="1:42" ht="30" customHeight="1" x14ac:dyDescent="0.45">
      <c r="A22" s="88">
        <v>15</v>
      </c>
      <c r="B22" s="82" t="s">
        <v>3</v>
      </c>
      <c r="C22" s="1">
        <v>177481</v>
      </c>
      <c r="D22" s="2">
        <v>366827</v>
      </c>
      <c r="E22" s="2">
        <v>174448</v>
      </c>
      <c r="F22" s="2">
        <v>241874</v>
      </c>
      <c r="G22" s="2">
        <v>174072</v>
      </c>
      <c r="H22" s="2">
        <v>231955</v>
      </c>
      <c r="I22" s="23">
        <f t="shared" si="31"/>
        <v>-1.9207689837222014E-2</v>
      </c>
      <c r="J22" s="23">
        <f t="shared" si="25"/>
        <v>-0.367671954354505</v>
      </c>
      <c r="K22" s="24">
        <f t="shared" si="32"/>
        <v>-2.1553700816289096E-3</v>
      </c>
      <c r="L22" s="33">
        <f t="shared" si="27"/>
        <v>-4.1008955075783261E-2</v>
      </c>
      <c r="M22" s="12">
        <v>21535</v>
      </c>
      <c r="N22" s="2">
        <v>452044</v>
      </c>
      <c r="O22" s="2">
        <v>16146</v>
      </c>
      <c r="P22" s="2">
        <v>544051</v>
      </c>
      <c r="Q22" s="2">
        <v>6556</v>
      </c>
      <c r="R22" s="2">
        <v>387425</v>
      </c>
      <c r="S22" s="23">
        <f t="shared" si="5"/>
        <v>-0.69556535871836545</v>
      </c>
      <c r="T22" s="23">
        <f t="shared" si="6"/>
        <v>-0.14294847404234987</v>
      </c>
      <c r="U22" s="24">
        <f t="shared" si="7"/>
        <v>-0.59395515917255048</v>
      </c>
      <c r="V22" s="35">
        <f t="shared" si="8"/>
        <v>-0.2878884516341299</v>
      </c>
      <c r="W22" s="1">
        <v>2596</v>
      </c>
      <c r="X22" s="2">
        <v>113325</v>
      </c>
      <c r="Y22" s="2">
        <v>4265</v>
      </c>
      <c r="Z22" s="2">
        <v>326784</v>
      </c>
      <c r="AA22" s="2">
        <v>1106</v>
      </c>
      <c r="AB22" s="2">
        <v>293477</v>
      </c>
      <c r="AC22" s="23">
        <f t="shared" si="9"/>
        <v>-0.57395993836671799</v>
      </c>
      <c r="AD22" s="23">
        <f t="shared" si="10"/>
        <v>1.589693359805868</v>
      </c>
      <c r="AE22" s="24">
        <f t="shared" si="11"/>
        <v>-0.74067995310668233</v>
      </c>
      <c r="AF22" s="33">
        <f t="shared" si="12"/>
        <v>-0.10192359479044262</v>
      </c>
      <c r="AG22" s="59">
        <f t="shared" si="13"/>
        <v>201612</v>
      </c>
      <c r="AH22" s="60">
        <f t="shared" si="14"/>
        <v>932196</v>
      </c>
      <c r="AI22" s="60">
        <f t="shared" si="33"/>
        <v>194859</v>
      </c>
      <c r="AJ22" s="60">
        <f t="shared" si="34"/>
        <v>1112709</v>
      </c>
      <c r="AK22" s="60">
        <f t="shared" si="35"/>
        <v>181734</v>
      </c>
      <c r="AL22" s="60">
        <f t="shared" ref="AL22:AL33" si="36">H22+R22+AB22</f>
        <v>912857</v>
      </c>
      <c r="AM22" s="61">
        <f t="shared" si="19"/>
        <v>-9.8595321707041245E-2</v>
      </c>
      <c r="AN22" s="61">
        <f t="shared" si="20"/>
        <v>-2.0745637183596583E-2</v>
      </c>
      <c r="AO22" s="62">
        <f t="shared" si="21"/>
        <v>-6.735639616337967E-2</v>
      </c>
      <c r="AP22" s="63">
        <f t="shared" si="22"/>
        <v>-0.17960850500894662</v>
      </c>
    </row>
    <row r="23" spans="1:42" ht="30" customHeight="1" x14ac:dyDescent="0.45">
      <c r="A23" s="88">
        <v>16</v>
      </c>
      <c r="B23" s="82" t="s">
        <v>4</v>
      </c>
      <c r="C23" s="1">
        <v>23420</v>
      </c>
      <c r="D23" s="2">
        <v>260286</v>
      </c>
      <c r="E23" s="2">
        <v>24117</v>
      </c>
      <c r="F23" s="2">
        <v>259492</v>
      </c>
      <c r="G23" s="2">
        <v>22125</v>
      </c>
      <c r="H23" s="2">
        <v>245019</v>
      </c>
      <c r="I23" s="23">
        <f t="shared" si="31"/>
        <v>-5.5294619982920581E-2</v>
      </c>
      <c r="J23" s="23">
        <f t="shared" si="25"/>
        <v>-5.8654710587584424E-2</v>
      </c>
      <c r="K23" s="24">
        <f t="shared" si="32"/>
        <v>-8.2597337977360366E-2</v>
      </c>
      <c r="L23" s="33">
        <f t="shared" si="27"/>
        <v>-5.5774359132458803E-2</v>
      </c>
      <c r="M23" s="12">
        <v>6264</v>
      </c>
      <c r="N23" s="2">
        <v>197114</v>
      </c>
      <c r="O23" s="2">
        <v>6651</v>
      </c>
      <c r="P23" s="2">
        <v>215521</v>
      </c>
      <c r="Q23" s="2">
        <v>6479</v>
      </c>
      <c r="R23" s="2">
        <v>205399</v>
      </c>
      <c r="S23" s="23">
        <f t="shared" si="5"/>
        <v>3.4323116219667944E-2</v>
      </c>
      <c r="T23" s="23">
        <f t="shared" si="6"/>
        <v>4.2031514757957321E-2</v>
      </c>
      <c r="U23" s="24">
        <f t="shared" si="7"/>
        <v>-2.5860772816117875E-2</v>
      </c>
      <c r="V23" s="35">
        <f t="shared" si="8"/>
        <v>-4.6965260925849454E-2</v>
      </c>
      <c r="W23" s="1">
        <v>676</v>
      </c>
      <c r="X23" s="2">
        <v>37317</v>
      </c>
      <c r="Y23" s="2">
        <v>693</v>
      </c>
      <c r="Z23" s="2">
        <v>42141</v>
      </c>
      <c r="AA23" s="2">
        <v>842</v>
      </c>
      <c r="AB23" s="2">
        <v>49452</v>
      </c>
      <c r="AC23" s="23">
        <f t="shared" si="9"/>
        <v>0.2455621301775148</v>
      </c>
      <c r="AD23" s="23">
        <f t="shared" si="10"/>
        <v>0.32518691213120027</v>
      </c>
      <c r="AE23" s="24">
        <f t="shared" si="11"/>
        <v>0.21500721500721501</v>
      </c>
      <c r="AF23" s="33">
        <f t="shared" si="12"/>
        <v>0.17348900121022282</v>
      </c>
      <c r="AG23" s="59">
        <f t="shared" si="13"/>
        <v>30360</v>
      </c>
      <c r="AH23" s="60">
        <f t="shared" si="14"/>
        <v>494717</v>
      </c>
      <c r="AI23" s="60">
        <f t="shared" si="33"/>
        <v>31461</v>
      </c>
      <c r="AJ23" s="60">
        <f t="shared" si="34"/>
        <v>517154</v>
      </c>
      <c r="AK23" s="60">
        <f t="shared" si="35"/>
        <v>29446</v>
      </c>
      <c r="AL23" s="60">
        <f t="shared" si="36"/>
        <v>499870</v>
      </c>
      <c r="AM23" s="61">
        <f t="shared" si="19"/>
        <v>-3.0105401844532278E-2</v>
      </c>
      <c r="AN23" s="61">
        <f t="shared" si="20"/>
        <v>1.0416056048205337E-2</v>
      </c>
      <c r="AO23" s="62">
        <f t="shared" si="21"/>
        <v>-6.4047550936079597E-2</v>
      </c>
      <c r="AP23" s="63">
        <f t="shared" si="22"/>
        <v>-3.3421379318346177E-2</v>
      </c>
    </row>
    <row r="24" spans="1:42" ht="30" customHeight="1" x14ac:dyDescent="0.45">
      <c r="A24" s="88">
        <v>17</v>
      </c>
      <c r="B24" s="82" t="s">
        <v>8</v>
      </c>
      <c r="C24" s="1">
        <v>1744</v>
      </c>
      <c r="D24" s="2">
        <v>38575</v>
      </c>
      <c r="E24" s="2">
        <v>2375</v>
      </c>
      <c r="F24" s="2">
        <v>34557</v>
      </c>
      <c r="G24" s="2">
        <v>4663</v>
      </c>
      <c r="H24" s="2">
        <v>55843</v>
      </c>
      <c r="I24" s="23">
        <f t="shared" si="31"/>
        <v>1.6737385321100917</v>
      </c>
      <c r="J24" s="23">
        <f t="shared" si="25"/>
        <v>0.44764744005184703</v>
      </c>
      <c r="K24" s="24">
        <f t="shared" si="32"/>
        <v>0.96336842105263154</v>
      </c>
      <c r="L24" s="33">
        <f t="shared" si="27"/>
        <v>0.61596782128078242</v>
      </c>
      <c r="M24" s="12">
        <v>6306</v>
      </c>
      <c r="N24" s="2">
        <v>100905</v>
      </c>
      <c r="O24" s="2">
        <v>5946</v>
      </c>
      <c r="P24" s="2">
        <v>90526</v>
      </c>
      <c r="Q24" s="2">
        <v>3938</v>
      </c>
      <c r="R24" s="2">
        <v>71056</v>
      </c>
      <c r="S24" s="23">
        <f t="shared" si="5"/>
        <v>-0.37551538217570568</v>
      </c>
      <c r="T24" s="23">
        <f t="shared" si="6"/>
        <v>-0.29581289331549476</v>
      </c>
      <c r="U24" s="24">
        <f t="shared" si="7"/>
        <v>-0.33770602085435586</v>
      </c>
      <c r="V24" s="35">
        <f t="shared" si="8"/>
        <v>-0.21507633166162207</v>
      </c>
      <c r="W24" s="1">
        <v>569</v>
      </c>
      <c r="X24" s="2">
        <v>10763</v>
      </c>
      <c r="Y24" s="2">
        <v>708</v>
      </c>
      <c r="Z24" s="2">
        <v>19369</v>
      </c>
      <c r="AA24" s="2">
        <v>632</v>
      </c>
      <c r="AB24" s="2">
        <v>22845</v>
      </c>
      <c r="AC24" s="23">
        <f t="shared" si="9"/>
        <v>0.11072056239015818</v>
      </c>
      <c r="AD24" s="23">
        <f t="shared" si="10"/>
        <v>1.1225494750534237</v>
      </c>
      <c r="AE24" s="24">
        <f t="shared" si="11"/>
        <v>-0.10734463276836158</v>
      </c>
      <c r="AF24" s="33">
        <f t="shared" si="12"/>
        <v>0.17946202695028138</v>
      </c>
      <c r="AG24" s="59">
        <f t="shared" si="13"/>
        <v>8619</v>
      </c>
      <c r="AH24" s="60">
        <f t="shared" si="14"/>
        <v>150243</v>
      </c>
      <c r="AI24" s="60">
        <f t="shared" si="33"/>
        <v>9029</v>
      </c>
      <c r="AJ24" s="60">
        <f t="shared" si="34"/>
        <v>144452</v>
      </c>
      <c r="AK24" s="60">
        <f t="shared" si="35"/>
        <v>9233</v>
      </c>
      <c r="AL24" s="60">
        <f t="shared" si="36"/>
        <v>149744</v>
      </c>
      <c r="AM24" s="61">
        <f t="shared" si="19"/>
        <v>7.1237962640677568E-2</v>
      </c>
      <c r="AN24" s="61">
        <f t="shared" si="20"/>
        <v>-3.3212861830501255E-3</v>
      </c>
      <c r="AO24" s="62">
        <f t="shared" si="21"/>
        <v>2.2593864215306236E-2</v>
      </c>
      <c r="AP24" s="63">
        <f t="shared" si="22"/>
        <v>3.6635006784260515E-2</v>
      </c>
    </row>
    <row r="25" spans="1:42" ht="30" customHeight="1" x14ac:dyDescent="0.45">
      <c r="A25" s="88">
        <v>18</v>
      </c>
      <c r="B25" s="82" t="s">
        <v>10</v>
      </c>
      <c r="C25" s="1">
        <v>3749</v>
      </c>
      <c r="D25" s="2">
        <v>63516</v>
      </c>
      <c r="E25" s="2">
        <v>3662</v>
      </c>
      <c r="F25" s="2">
        <v>55475</v>
      </c>
      <c r="G25" s="2">
        <v>3825</v>
      </c>
      <c r="H25" s="2">
        <v>50044</v>
      </c>
      <c r="I25" s="23">
        <f t="shared" si="31"/>
        <v>2.0272072552680716E-2</v>
      </c>
      <c r="J25" s="23">
        <f t="shared" si="25"/>
        <v>-0.21210403677813464</v>
      </c>
      <c r="K25" s="24">
        <f t="shared" si="32"/>
        <v>4.4511196067722553E-2</v>
      </c>
      <c r="L25" s="33">
        <f t="shared" si="27"/>
        <v>-9.7899954934655253E-2</v>
      </c>
      <c r="M25" s="12">
        <v>2184</v>
      </c>
      <c r="N25" s="2">
        <v>37616</v>
      </c>
      <c r="O25" s="2">
        <v>1935</v>
      </c>
      <c r="P25" s="2">
        <v>33656</v>
      </c>
      <c r="Q25" s="2">
        <v>1782</v>
      </c>
      <c r="R25" s="2">
        <v>29400</v>
      </c>
      <c r="S25" s="23">
        <f t="shared" si="5"/>
        <v>-0.18406593406593408</v>
      </c>
      <c r="T25" s="23">
        <f t="shared" si="6"/>
        <v>-0.21841769459804339</v>
      </c>
      <c r="U25" s="24">
        <f t="shared" si="7"/>
        <v>-7.9069767441860464E-2</v>
      </c>
      <c r="V25" s="35">
        <f t="shared" si="8"/>
        <v>-0.12645590682196339</v>
      </c>
      <c r="W25" s="1">
        <v>303</v>
      </c>
      <c r="X25" s="2">
        <v>10525</v>
      </c>
      <c r="Y25" s="2">
        <v>315</v>
      </c>
      <c r="Z25" s="2">
        <v>32473</v>
      </c>
      <c r="AA25" s="2">
        <v>264</v>
      </c>
      <c r="AB25" s="2">
        <v>25046</v>
      </c>
      <c r="AC25" s="23">
        <f t="shared" si="9"/>
        <v>-0.12871287128712872</v>
      </c>
      <c r="AD25" s="23">
        <f t="shared" si="10"/>
        <v>1.3796674584323041</v>
      </c>
      <c r="AE25" s="24">
        <f t="shared" si="11"/>
        <v>-0.16190476190476191</v>
      </c>
      <c r="AF25" s="33">
        <f t="shared" si="12"/>
        <v>-0.22871308471653373</v>
      </c>
      <c r="AG25" s="59">
        <f t="shared" si="13"/>
        <v>6236</v>
      </c>
      <c r="AH25" s="60">
        <f t="shared" si="14"/>
        <v>111657</v>
      </c>
      <c r="AI25" s="60">
        <f t="shared" si="33"/>
        <v>5912</v>
      </c>
      <c r="AJ25" s="60">
        <f t="shared" si="34"/>
        <v>121604</v>
      </c>
      <c r="AK25" s="60">
        <f t="shared" si="35"/>
        <v>5871</v>
      </c>
      <c r="AL25" s="60">
        <f t="shared" si="36"/>
        <v>104490</v>
      </c>
      <c r="AM25" s="61">
        <f t="shared" si="19"/>
        <v>-5.8531109685695956E-2</v>
      </c>
      <c r="AN25" s="61">
        <f t="shared" si="20"/>
        <v>-6.4187646094736553E-2</v>
      </c>
      <c r="AO25" s="62">
        <f t="shared" si="21"/>
        <v>-6.9350473612990529E-3</v>
      </c>
      <c r="AP25" s="63">
        <f t="shared" si="22"/>
        <v>-0.14073550212164074</v>
      </c>
    </row>
    <row r="26" spans="1:42" ht="30" customHeight="1" x14ac:dyDescent="0.45">
      <c r="A26" s="88">
        <v>19</v>
      </c>
      <c r="B26" s="82" t="s">
        <v>11</v>
      </c>
      <c r="C26" s="1">
        <v>203</v>
      </c>
      <c r="D26" s="2">
        <v>6444</v>
      </c>
      <c r="E26" s="2">
        <v>313</v>
      </c>
      <c r="F26" s="2">
        <v>4989</v>
      </c>
      <c r="G26" s="2">
        <v>134</v>
      </c>
      <c r="H26" s="2">
        <v>3156</v>
      </c>
      <c r="I26" s="23">
        <f t="shared" si="31"/>
        <v>-0.33990147783251229</v>
      </c>
      <c r="J26" s="23">
        <f t="shared" si="25"/>
        <v>-0.51024208566108009</v>
      </c>
      <c r="K26" s="24">
        <f t="shared" si="32"/>
        <v>-0.5718849840255591</v>
      </c>
      <c r="L26" s="33">
        <f t="shared" si="27"/>
        <v>-0.36740829825616356</v>
      </c>
      <c r="M26" s="12">
        <v>122</v>
      </c>
      <c r="N26" s="2">
        <v>6454</v>
      </c>
      <c r="O26" s="2">
        <v>90</v>
      </c>
      <c r="P26" s="2">
        <v>10438</v>
      </c>
      <c r="Q26" s="2">
        <v>46</v>
      </c>
      <c r="R26" s="2">
        <v>3709</v>
      </c>
      <c r="S26" s="23">
        <f t="shared" si="5"/>
        <v>-0.62295081967213117</v>
      </c>
      <c r="T26" s="23">
        <f t="shared" si="6"/>
        <v>-0.42531763247598386</v>
      </c>
      <c r="U26" s="24">
        <f t="shared" si="7"/>
        <v>-0.48888888888888887</v>
      </c>
      <c r="V26" s="35">
        <f t="shared" si="8"/>
        <v>-0.64466372868365585</v>
      </c>
      <c r="W26" s="1">
        <v>24</v>
      </c>
      <c r="X26" s="2">
        <v>2819</v>
      </c>
      <c r="Y26" s="2">
        <v>12</v>
      </c>
      <c r="Z26" s="2">
        <v>4612</v>
      </c>
      <c r="AA26" s="2">
        <v>16</v>
      </c>
      <c r="AB26" s="2">
        <v>4236</v>
      </c>
      <c r="AC26" s="23">
        <f t="shared" si="9"/>
        <v>-0.33333333333333331</v>
      </c>
      <c r="AD26" s="23">
        <f t="shared" si="10"/>
        <v>0.502660517914154</v>
      </c>
      <c r="AE26" s="24">
        <f t="shared" si="11"/>
        <v>0.33333333333333331</v>
      </c>
      <c r="AF26" s="33">
        <f t="shared" si="12"/>
        <v>-8.1526452732003471E-2</v>
      </c>
      <c r="AG26" s="59">
        <f t="shared" si="13"/>
        <v>349</v>
      </c>
      <c r="AH26" s="60">
        <f t="shared" si="14"/>
        <v>15717</v>
      </c>
      <c r="AI26" s="60">
        <f t="shared" si="33"/>
        <v>415</v>
      </c>
      <c r="AJ26" s="60">
        <f t="shared" si="34"/>
        <v>20039</v>
      </c>
      <c r="AK26" s="60">
        <f t="shared" si="35"/>
        <v>196</v>
      </c>
      <c r="AL26" s="60">
        <f t="shared" si="36"/>
        <v>11101</v>
      </c>
      <c r="AM26" s="61">
        <f t="shared" si="19"/>
        <v>-0.43839541547277938</v>
      </c>
      <c r="AN26" s="61">
        <f t="shared" si="20"/>
        <v>-0.29369472545651204</v>
      </c>
      <c r="AO26" s="62">
        <f t="shared" si="21"/>
        <v>-0.52771084337349394</v>
      </c>
      <c r="AP26" s="63">
        <f t="shared" si="22"/>
        <v>-0.4460302410299915</v>
      </c>
    </row>
    <row r="27" spans="1:42" ht="30" customHeight="1" x14ac:dyDescent="0.45">
      <c r="A27" s="88">
        <v>20</v>
      </c>
      <c r="B27" s="82" t="s">
        <v>12</v>
      </c>
      <c r="C27" s="1">
        <v>28712</v>
      </c>
      <c r="D27" s="2">
        <v>33327</v>
      </c>
      <c r="E27" s="2">
        <v>18686</v>
      </c>
      <c r="F27" s="2">
        <v>55615</v>
      </c>
      <c r="G27" s="2">
        <v>118842</v>
      </c>
      <c r="H27" s="2">
        <v>47842</v>
      </c>
      <c r="I27" s="23">
        <f t="shared" si="31"/>
        <v>3.1391056004458067</v>
      </c>
      <c r="J27" s="23">
        <f t="shared" si="25"/>
        <v>0.43553275122273233</v>
      </c>
      <c r="K27" s="24">
        <f t="shared" si="32"/>
        <v>5.3599486246387666</v>
      </c>
      <c r="L27" s="33">
        <f t="shared" si="27"/>
        <v>-0.13976445203632112</v>
      </c>
      <c r="M27" s="12">
        <v>2834</v>
      </c>
      <c r="N27" s="2">
        <v>65449</v>
      </c>
      <c r="O27" s="2">
        <v>4495</v>
      </c>
      <c r="P27" s="2">
        <v>53763</v>
      </c>
      <c r="Q27" s="2">
        <v>4368</v>
      </c>
      <c r="R27" s="2">
        <v>50732</v>
      </c>
      <c r="S27" s="23">
        <f t="shared" si="5"/>
        <v>0.54128440366972475</v>
      </c>
      <c r="T27" s="23">
        <f t="shared" si="6"/>
        <v>-0.22486210637290105</v>
      </c>
      <c r="U27" s="24">
        <f t="shared" si="7"/>
        <v>-2.825361512791991E-2</v>
      </c>
      <c r="V27" s="35">
        <f t="shared" si="8"/>
        <v>-5.6377062291910793E-2</v>
      </c>
      <c r="W27" s="1">
        <v>16</v>
      </c>
      <c r="X27" s="2">
        <v>3675</v>
      </c>
      <c r="Y27" s="2">
        <v>186</v>
      </c>
      <c r="Z27" s="2">
        <v>11508</v>
      </c>
      <c r="AA27" s="2">
        <v>250</v>
      </c>
      <c r="AB27" s="2">
        <v>17453</v>
      </c>
      <c r="AC27" s="23">
        <f t="shared" si="9"/>
        <v>14.625</v>
      </c>
      <c r="AD27" s="23">
        <f t="shared" si="10"/>
        <v>3.7491156462585034</v>
      </c>
      <c r="AE27" s="24">
        <f t="shared" si="11"/>
        <v>0.34408602150537637</v>
      </c>
      <c r="AF27" s="33">
        <f t="shared" si="12"/>
        <v>0.51659714980882865</v>
      </c>
      <c r="AG27" s="59">
        <f t="shared" si="13"/>
        <v>31562</v>
      </c>
      <c r="AH27" s="60">
        <f t="shared" si="14"/>
        <v>102451</v>
      </c>
      <c r="AI27" s="60">
        <f t="shared" si="33"/>
        <v>23367</v>
      </c>
      <c r="AJ27" s="60">
        <f t="shared" si="34"/>
        <v>120886</v>
      </c>
      <c r="AK27" s="60">
        <f t="shared" si="35"/>
        <v>123460</v>
      </c>
      <c r="AL27" s="60">
        <f t="shared" si="36"/>
        <v>116027</v>
      </c>
      <c r="AM27" s="61">
        <f t="shared" si="19"/>
        <v>2.9116659273810277</v>
      </c>
      <c r="AN27" s="61">
        <f t="shared" si="20"/>
        <v>0.13251212774887508</v>
      </c>
      <c r="AO27" s="62">
        <f t="shared" si="21"/>
        <v>4.2835194933025207</v>
      </c>
      <c r="AP27" s="63">
        <f t="shared" si="22"/>
        <v>-4.0194894363284418E-2</v>
      </c>
    </row>
    <row r="28" spans="1:42" ht="30" customHeight="1" x14ac:dyDescent="0.45">
      <c r="A28" s="88">
        <v>21</v>
      </c>
      <c r="B28" s="82" t="s">
        <v>6</v>
      </c>
      <c r="C28" s="1">
        <v>5958</v>
      </c>
      <c r="D28" s="2">
        <v>127628</v>
      </c>
      <c r="E28" s="2">
        <v>5738</v>
      </c>
      <c r="F28" s="2">
        <v>116055</v>
      </c>
      <c r="G28" s="2">
        <v>6417</v>
      </c>
      <c r="H28" s="2">
        <v>111819</v>
      </c>
      <c r="I28" s="23">
        <f t="shared" si="31"/>
        <v>7.7039274924471296E-2</v>
      </c>
      <c r="J28" s="23">
        <f t="shared" si="25"/>
        <v>-0.12386780330335036</v>
      </c>
      <c r="K28" s="24">
        <f t="shared" si="32"/>
        <v>0.11833391425583827</v>
      </c>
      <c r="L28" s="33">
        <f t="shared" si="27"/>
        <v>-3.6499935375468529E-2</v>
      </c>
      <c r="M28" s="12">
        <v>1866</v>
      </c>
      <c r="N28" s="2">
        <v>100994</v>
      </c>
      <c r="O28" s="2">
        <v>1762</v>
      </c>
      <c r="P28" s="2">
        <v>106183</v>
      </c>
      <c r="Q28" s="2">
        <v>1447</v>
      </c>
      <c r="R28" s="2">
        <v>58783</v>
      </c>
      <c r="S28" s="23">
        <f t="shared" si="5"/>
        <v>-0.22454448017148981</v>
      </c>
      <c r="T28" s="23">
        <f t="shared" si="6"/>
        <v>-0.41795552211022435</v>
      </c>
      <c r="U28" s="24">
        <f t="shared" si="7"/>
        <v>-0.17877412031782067</v>
      </c>
      <c r="V28" s="35">
        <f t="shared" si="8"/>
        <v>-0.44639914110545004</v>
      </c>
      <c r="W28" s="1">
        <v>591</v>
      </c>
      <c r="X28" s="2">
        <v>39125</v>
      </c>
      <c r="Y28" s="2">
        <v>691</v>
      </c>
      <c r="Z28" s="2">
        <v>64064</v>
      </c>
      <c r="AA28" s="2">
        <v>506</v>
      </c>
      <c r="AB28" s="2">
        <v>19872</v>
      </c>
      <c r="AC28" s="23">
        <f t="shared" si="9"/>
        <v>-0.14382402707275804</v>
      </c>
      <c r="AD28" s="23">
        <f t="shared" si="10"/>
        <v>-0.49208945686900957</v>
      </c>
      <c r="AE28" s="24">
        <f t="shared" si="11"/>
        <v>-0.26772793053545585</v>
      </c>
      <c r="AF28" s="33">
        <f t="shared" si="12"/>
        <v>-0.68981018981018982</v>
      </c>
      <c r="AG28" s="59">
        <f t="shared" si="13"/>
        <v>8415</v>
      </c>
      <c r="AH28" s="60">
        <f t="shared" si="14"/>
        <v>267747</v>
      </c>
      <c r="AI28" s="60">
        <f t="shared" si="33"/>
        <v>8191</v>
      </c>
      <c r="AJ28" s="60">
        <f t="shared" si="34"/>
        <v>286302</v>
      </c>
      <c r="AK28" s="60">
        <f t="shared" si="35"/>
        <v>8370</v>
      </c>
      <c r="AL28" s="60">
        <f t="shared" si="36"/>
        <v>190474</v>
      </c>
      <c r="AM28" s="61">
        <f t="shared" si="19"/>
        <v>-5.3475935828877002E-3</v>
      </c>
      <c r="AN28" s="61">
        <f t="shared" si="20"/>
        <v>-0.28860454085386578</v>
      </c>
      <c r="AO28" s="62">
        <f t="shared" si="21"/>
        <v>2.1853253570992551E-2</v>
      </c>
      <c r="AP28" s="63">
        <f t="shared" si="22"/>
        <v>-0.334709502553248</v>
      </c>
    </row>
    <row r="29" spans="1:42" ht="30" customHeight="1" x14ac:dyDescent="0.45">
      <c r="A29" s="88">
        <v>22</v>
      </c>
      <c r="B29" s="82" t="s">
        <v>19</v>
      </c>
      <c r="C29" s="1">
        <v>17694</v>
      </c>
      <c r="D29" s="2">
        <v>7184</v>
      </c>
      <c r="E29" s="2">
        <v>17694</v>
      </c>
      <c r="F29" s="2">
        <v>7184</v>
      </c>
      <c r="G29" s="2">
        <v>17694</v>
      </c>
      <c r="H29" s="2">
        <v>7184</v>
      </c>
      <c r="I29" s="23">
        <f t="shared" si="31"/>
        <v>0</v>
      </c>
      <c r="J29" s="23">
        <f t="shared" si="25"/>
        <v>0</v>
      </c>
      <c r="K29" s="24">
        <f t="shared" si="32"/>
        <v>0</v>
      </c>
      <c r="L29" s="33">
        <f t="shared" si="27"/>
        <v>0</v>
      </c>
      <c r="M29" s="12">
        <v>5535</v>
      </c>
      <c r="N29" s="2">
        <v>2293</v>
      </c>
      <c r="O29" s="2">
        <v>5535</v>
      </c>
      <c r="P29" s="2">
        <v>2293</v>
      </c>
      <c r="Q29" s="2">
        <v>5535</v>
      </c>
      <c r="R29" s="2">
        <v>2293</v>
      </c>
      <c r="S29" s="23">
        <f t="shared" si="5"/>
        <v>0</v>
      </c>
      <c r="T29" s="23">
        <f t="shared" si="6"/>
        <v>0</v>
      </c>
      <c r="U29" s="24">
        <f t="shared" si="7"/>
        <v>0</v>
      </c>
      <c r="V29" s="35">
        <f t="shared" si="8"/>
        <v>0</v>
      </c>
      <c r="W29" s="1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3">
        <v>0</v>
      </c>
      <c r="AD29" s="23">
        <v>0</v>
      </c>
      <c r="AE29" s="24">
        <v>0</v>
      </c>
      <c r="AF29" s="33">
        <v>0</v>
      </c>
      <c r="AG29" s="59">
        <f t="shared" si="13"/>
        <v>23229</v>
      </c>
      <c r="AH29" s="60">
        <f t="shared" si="14"/>
        <v>9477</v>
      </c>
      <c r="AI29" s="60">
        <f t="shared" si="33"/>
        <v>23229</v>
      </c>
      <c r="AJ29" s="60">
        <f t="shared" si="34"/>
        <v>9477</v>
      </c>
      <c r="AK29" s="60">
        <f t="shared" si="35"/>
        <v>23229</v>
      </c>
      <c r="AL29" s="60">
        <f t="shared" si="36"/>
        <v>9477</v>
      </c>
      <c r="AM29" s="61">
        <f t="shared" si="19"/>
        <v>0</v>
      </c>
      <c r="AN29" s="61">
        <f t="shared" si="20"/>
        <v>0</v>
      </c>
      <c r="AO29" s="62">
        <f t="shared" si="21"/>
        <v>0</v>
      </c>
      <c r="AP29" s="63">
        <f t="shared" si="22"/>
        <v>0</v>
      </c>
    </row>
    <row r="30" spans="1:42" ht="39" customHeight="1" x14ac:dyDescent="0.45">
      <c r="A30" s="88">
        <v>23</v>
      </c>
      <c r="B30" s="85" t="s">
        <v>20</v>
      </c>
      <c r="C30" s="1">
        <v>10495</v>
      </c>
      <c r="D30" s="2">
        <v>45114</v>
      </c>
      <c r="E30" s="2">
        <v>12140</v>
      </c>
      <c r="F30" s="2">
        <v>50971</v>
      </c>
      <c r="G30" s="2">
        <v>12140</v>
      </c>
      <c r="H30" s="2">
        <v>50971</v>
      </c>
      <c r="I30" s="23">
        <f t="shared" si="31"/>
        <v>0.15674130538351597</v>
      </c>
      <c r="J30" s="23">
        <f t="shared" si="25"/>
        <v>0.12982666134681031</v>
      </c>
      <c r="K30" s="24">
        <f t="shared" si="32"/>
        <v>0</v>
      </c>
      <c r="L30" s="33">
        <f t="shared" si="27"/>
        <v>0</v>
      </c>
      <c r="M30" s="12">
        <v>1779</v>
      </c>
      <c r="N30" s="2">
        <v>13132</v>
      </c>
      <c r="O30" s="2">
        <v>1602</v>
      </c>
      <c r="P30" s="2">
        <v>11584</v>
      </c>
      <c r="Q30" s="2">
        <v>1602</v>
      </c>
      <c r="R30" s="2">
        <v>11584</v>
      </c>
      <c r="S30" s="23">
        <f t="shared" si="5"/>
        <v>-9.949409780775717E-2</v>
      </c>
      <c r="T30" s="23">
        <f t="shared" si="6"/>
        <v>-0.11787998781602194</v>
      </c>
      <c r="U30" s="24">
        <f t="shared" si="7"/>
        <v>0</v>
      </c>
      <c r="V30" s="35">
        <f t="shared" si="8"/>
        <v>0</v>
      </c>
      <c r="W30" s="1">
        <v>9</v>
      </c>
      <c r="X30" s="2">
        <v>105</v>
      </c>
      <c r="Y30" s="2">
        <v>5</v>
      </c>
      <c r="Z30" s="2">
        <v>75</v>
      </c>
      <c r="AA30" s="2">
        <v>5</v>
      </c>
      <c r="AB30" s="2">
        <v>75</v>
      </c>
      <c r="AC30" s="23">
        <f t="shared" si="9"/>
        <v>-0.44444444444444442</v>
      </c>
      <c r="AD30" s="23">
        <f t="shared" si="10"/>
        <v>-0.2857142857142857</v>
      </c>
      <c r="AE30" s="24">
        <f t="shared" si="11"/>
        <v>0</v>
      </c>
      <c r="AF30" s="33">
        <f t="shared" si="12"/>
        <v>0</v>
      </c>
      <c r="AG30" s="59">
        <f t="shared" si="13"/>
        <v>12283</v>
      </c>
      <c r="AH30" s="60">
        <f t="shared" si="14"/>
        <v>58351</v>
      </c>
      <c r="AI30" s="60">
        <f t="shared" si="33"/>
        <v>13747</v>
      </c>
      <c r="AJ30" s="60">
        <f t="shared" si="34"/>
        <v>62630</v>
      </c>
      <c r="AK30" s="60">
        <f t="shared" si="35"/>
        <v>13747</v>
      </c>
      <c r="AL30" s="60">
        <f t="shared" si="36"/>
        <v>62630</v>
      </c>
      <c r="AM30" s="61">
        <f t="shared" si="19"/>
        <v>0.11918912317837661</v>
      </c>
      <c r="AN30" s="61">
        <f t="shared" si="20"/>
        <v>7.3332076571095611E-2</v>
      </c>
      <c r="AO30" s="62">
        <f t="shared" si="21"/>
        <v>0</v>
      </c>
      <c r="AP30" s="63">
        <f t="shared" si="22"/>
        <v>0</v>
      </c>
    </row>
    <row r="31" spans="1:42" ht="30" customHeight="1" x14ac:dyDescent="0.45">
      <c r="A31" s="88">
        <v>24</v>
      </c>
      <c r="B31" s="82" t="s">
        <v>13</v>
      </c>
      <c r="C31" s="1">
        <v>4897</v>
      </c>
      <c r="D31" s="2">
        <v>43102</v>
      </c>
      <c r="E31" s="2">
        <v>7100</v>
      </c>
      <c r="F31" s="2">
        <v>47132</v>
      </c>
      <c r="G31" s="2">
        <v>6647</v>
      </c>
      <c r="H31" s="2">
        <v>49808.5</v>
      </c>
      <c r="I31" s="23">
        <f t="shared" si="31"/>
        <v>0.35736164998978964</v>
      </c>
      <c r="J31" s="23">
        <f t="shared" si="25"/>
        <v>0.15559602802654168</v>
      </c>
      <c r="K31" s="24">
        <f t="shared" si="32"/>
        <v>-6.3802816901408446E-2</v>
      </c>
      <c r="L31" s="33">
        <f t="shared" si="27"/>
        <v>5.6787320716286178E-2</v>
      </c>
      <c r="M31" s="12">
        <v>1676</v>
      </c>
      <c r="N31" s="2">
        <v>27551</v>
      </c>
      <c r="O31" s="2">
        <v>2070</v>
      </c>
      <c r="P31" s="2">
        <v>27997</v>
      </c>
      <c r="Q31" s="2">
        <v>2063</v>
      </c>
      <c r="R31" s="2">
        <v>27041</v>
      </c>
      <c r="S31" s="23">
        <f t="shared" si="5"/>
        <v>0.23090692124105011</v>
      </c>
      <c r="T31" s="23">
        <f t="shared" si="6"/>
        <v>-1.8511124823055423E-2</v>
      </c>
      <c r="U31" s="24">
        <f t="shared" si="7"/>
        <v>-3.3816425120772949E-3</v>
      </c>
      <c r="V31" s="35">
        <f t="shared" si="8"/>
        <v>-3.4146515698110509E-2</v>
      </c>
      <c r="W31" s="1">
        <v>47</v>
      </c>
      <c r="X31" s="2">
        <v>5645</v>
      </c>
      <c r="Y31" s="2">
        <v>63</v>
      </c>
      <c r="Z31" s="2">
        <v>5737</v>
      </c>
      <c r="AA31" s="2">
        <v>61</v>
      </c>
      <c r="AB31" s="2">
        <v>5953.5</v>
      </c>
      <c r="AC31" s="23">
        <f t="shared" si="9"/>
        <v>0.2978723404255319</v>
      </c>
      <c r="AD31" s="23">
        <f t="shared" si="10"/>
        <v>5.4650132860938887E-2</v>
      </c>
      <c r="AE31" s="24">
        <f t="shared" si="11"/>
        <v>-3.1746031746031744E-2</v>
      </c>
      <c r="AF31" s="33">
        <f t="shared" si="12"/>
        <v>3.7737493463482659E-2</v>
      </c>
      <c r="AG31" s="59">
        <f t="shared" si="13"/>
        <v>6620</v>
      </c>
      <c r="AH31" s="60">
        <f t="shared" si="14"/>
        <v>76298</v>
      </c>
      <c r="AI31" s="60">
        <f t="shared" si="33"/>
        <v>9233</v>
      </c>
      <c r="AJ31" s="60">
        <f t="shared" si="34"/>
        <v>80866</v>
      </c>
      <c r="AK31" s="60">
        <f t="shared" si="35"/>
        <v>8771</v>
      </c>
      <c r="AL31" s="60">
        <f t="shared" si="36"/>
        <v>82803</v>
      </c>
      <c r="AM31" s="61">
        <f t="shared" si="19"/>
        <v>0.32492447129909363</v>
      </c>
      <c r="AN31" s="61">
        <f t="shared" si="20"/>
        <v>8.5257804922802688E-2</v>
      </c>
      <c r="AO31" s="62">
        <f t="shared" si="21"/>
        <v>-5.0037907505686124E-2</v>
      </c>
      <c r="AP31" s="63">
        <f t="shared" si="22"/>
        <v>2.3953206539213019E-2</v>
      </c>
    </row>
    <row r="32" spans="1:42" ht="51" customHeight="1" x14ac:dyDescent="0.45">
      <c r="A32" s="88">
        <v>25</v>
      </c>
      <c r="B32" s="85" t="s">
        <v>21</v>
      </c>
      <c r="C32" s="1">
        <v>15311</v>
      </c>
      <c r="D32" s="2">
        <v>3573</v>
      </c>
      <c r="E32" s="2">
        <v>17145</v>
      </c>
      <c r="F32" s="2">
        <v>3936</v>
      </c>
      <c r="G32" s="2">
        <v>12535</v>
      </c>
      <c r="H32" s="2">
        <v>2420.5</v>
      </c>
      <c r="I32" s="23">
        <f t="shared" si="31"/>
        <v>-0.18130755665861145</v>
      </c>
      <c r="J32" s="23">
        <f t="shared" si="25"/>
        <v>-0.32255807444724321</v>
      </c>
      <c r="K32" s="24">
        <f t="shared" si="32"/>
        <v>-0.26888305628463111</v>
      </c>
      <c r="L32" s="33">
        <f t="shared" si="27"/>
        <v>-0.38503556910569103</v>
      </c>
      <c r="M32" s="12">
        <v>0</v>
      </c>
      <c r="N32" s="2">
        <v>0</v>
      </c>
      <c r="O32" s="2">
        <v>0</v>
      </c>
      <c r="P32" s="2">
        <v>0</v>
      </c>
      <c r="Q32" s="2">
        <v>1</v>
      </c>
      <c r="R32" s="2">
        <v>1</v>
      </c>
      <c r="S32" s="23">
        <v>0</v>
      </c>
      <c r="T32" s="23">
        <v>0</v>
      </c>
      <c r="U32" s="24">
        <v>0</v>
      </c>
      <c r="V32" s="35">
        <v>0</v>
      </c>
      <c r="W32" s="1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3">
        <v>0</v>
      </c>
      <c r="AD32" s="23">
        <v>0</v>
      </c>
      <c r="AE32" s="24">
        <v>0</v>
      </c>
      <c r="AF32" s="33">
        <v>0</v>
      </c>
      <c r="AG32" s="59">
        <f t="shared" si="13"/>
        <v>15311</v>
      </c>
      <c r="AH32" s="60">
        <f t="shared" si="14"/>
        <v>3573</v>
      </c>
      <c r="AI32" s="60">
        <f t="shared" si="33"/>
        <v>17145</v>
      </c>
      <c r="AJ32" s="60">
        <f t="shared" si="34"/>
        <v>3936</v>
      </c>
      <c r="AK32" s="60">
        <f t="shared" si="35"/>
        <v>12536</v>
      </c>
      <c r="AL32" s="60">
        <f t="shared" si="36"/>
        <v>2421.5</v>
      </c>
      <c r="AM32" s="61">
        <f t="shared" si="19"/>
        <v>-0.18124224413820128</v>
      </c>
      <c r="AN32" s="61">
        <f t="shared" si="20"/>
        <v>-0.32227819759305903</v>
      </c>
      <c r="AO32" s="62">
        <f t="shared" si="21"/>
        <v>-0.26882473024205306</v>
      </c>
      <c r="AP32" s="63">
        <f t="shared" si="22"/>
        <v>-0.38478150406504064</v>
      </c>
    </row>
    <row r="33" spans="1:42" ht="46.2" customHeight="1" x14ac:dyDescent="0.45">
      <c r="A33" s="88">
        <v>26</v>
      </c>
      <c r="B33" s="85" t="s">
        <v>22</v>
      </c>
      <c r="C33" s="1">
        <v>129</v>
      </c>
      <c r="D33" s="2">
        <v>3266</v>
      </c>
      <c r="E33" s="2">
        <v>168</v>
      </c>
      <c r="F33" s="2">
        <v>3246</v>
      </c>
      <c r="G33" s="2">
        <v>168</v>
      </c>
      <c r="H33" s="2">
        <v>3246</v>
      </c>
      <c r="I33" s="23">
        <f t="shared" si="31"/>
        <v>0.30232558139534882</v>
      </c>
      <c r="J33" s="23">
        <f t="shared" si="25"/>
        <v>-6.1236987140232697E-3</v>
      </c>
      <c r="K33" s="24">
        <f t="shared" si="32"/>
        <v>0</v>
      </c>
      <c r="L33" s="33">
        <f t="shared" si="27"/>
        <v>0</v>
      </c>
      <c r="M33" s="12">
        <v>3</v>
      </c>
      <c r="N33" s="2">
        <v>195</v>
      </c>
      <c r="O33" s="2">
        <v>9</v>
      </c>
      <c r="P33" s="2">
        <v>1020</v>
      </c>
      <c r="Q33" s="2">
        <v>9</v>
      </c>
      <c r="R33" s="2">
        <v>1020</v>
      </c>
      <c r="S33" s="23">
        <f t="shared" si="5"/>
        <v>2</v>
      </c>
      <c r="T33" s="23">
        <f t="shared" si="6"/>
        <v>4.2307692307692308</v>
      </c>
      <c r="U33" s="24">
        <f t="shared" si="7"/>
        <v>0</v>
      </c>
      <c r="V33" s="35">
        <f t="shared" si="8"/>
        <v>0</v>
      </c>
      <c r="W33" s="1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3">
        <v>0</v>
      </c>
      <c r="AD33" s="23">
        <v>0</v>
      </c>
      <c r="AE33" s="24">
        <v>0</v>
      </c>
      <c r="AF33" s="33">
        <v>0</v>
      </c>
      <c r="AG33" s="59">
        <f t="shared" si="13"/>
        <v>132</v>
      </c>
      <c r="AH33" s="60">
        <f t="shared" si="14"/>
        <v>3461</v>
      </c>
      <c r="AI33" s="60">
        <f t="shared" si="33"/>
        <v>177</v>
      </c>
      <c r="AJ33" s="60">
        <f t="shared" si="34"/>
        <v>4266</v>
      </c>
      <c r="AK33" s="60">
        <f t="shared" si="35"/>
        <v>177</v>
      </c>
      <c r="AL33" s="60">
        <f t="shared" si="36"/>
        <v>4266</v>
      </c>
      <c r="AM33" s="61">
        <f t="shared" si="19"/>
        <v>0.34090909090909088</v>
      </c>
      <c r="AN33" s="61">
        <f t="shared" si="20"/>
        <v>0.23259173649234324</v>
      </c>
      <c r="AO33" s="62">
        <f t="shared" si="21"/>
        <v>0</v>
      </c>
      <c r="AP33" s="63">
        <f t="shared" si="22"/>
        <v>0</v>
      </c>
    </row>
    <row r="34" spans="1:42" s="16" customFormat="1" ht="30" customHeight="1" x14ac:dyDescent="0.45">
      <c r="A34" s="88"/>
      <c r="B34" s="82" t="s">
        <v>24</v>
      </c>
      <c r="C34" s="4">
        <f>SUM(C20:C33)</f>
        <v>294813</v>
      </c>
      <c r="D34" s="3">
        <f t="shared" ref="D34" si="37">SUM(D20:D33)</f>
        <v>1041028</v>
      </c>
      <c r="E34" s="3">
        <f>SUM(E20:E33)</f>
        <v>290566</v>
      </c>
      <c r="F34" s="3">
        <f>SUM(F20:F33)</f>
        <v>931678</v>
      </c>
      <c r="G34" s="3">
        <f>SUM(G20:G33)</f>
        <v>387851</v>
      </c>
      <c r="H34" s="3">
        <f>SUM(H20:H33)</f>
        <v>910132</v>
      </c>
      <c r="I34" s="23">
        <f t="shared" si="24"/>
        <v>0.31558309843867127</v>
      </c>
      <c r="J34" s="23">
        <f t="shared" si="25"/>
        <v>-0.12573725202396094</v>
      </c>
      <c r="K34" s="24">
        <f t="shared" si="26"/>
        <v>0.33481205646909823</v>
      </c>
      <c r="L34" s="33">
        <f t="shared" si="27"/>
        <v>-2.312601564059686E-2</v>
      </c>
      <c r="M34" s="15">
        <f t="shared" ref="M34:R34" si="38">SUM(M20:M33)</f>
        <v>51893</v>
      </c>
      <c r="N34" s="3">
        <f t="shared" si="38"/>
        <v>1024368</v>
      </c>
      <c r="O34" s="3">
        <f t="shared" si="38"/>
        <v>46796</v>
      </c>
      <c r="P34" s="3">
        <f t="shared" si="38"/>
        <v>1109333.6000000001</v>
      </c>
      <c r="Q34" s="3">
        <f t="shared" si="38"/>
        <v>34414</v>
      </c>
      <c r="R34" s="3">
        <f t="shared" si="38"/>
        <v>858830</v>
      </c>
      <c r="S34" s="23">
        <f t="shared" si="5"/>
        <v>-0.33682770315842214</v>
      </c>
      <c r="T34" s="23">
        <f t="shared" si="6"/>
        <v>-0.16160012807897162</v>
      </c>
      <c r="U34" s="24">
        <f t="shared" si="7"/>
        <v>-0.26459526455252586</v>
      </c>
      <c r="V34" s="35">
        <f t="shared" si="8"/>
        <v>-0.22581448898690176</v>
      </c>
      <c r="W34" s="4">
        <f t="shared" ref="W34:AB34" si="39">SUM(W20:W33)</f>
        <v>4861</v>
      </c>
      <c r="X34" s="3">
        <f t="shared" si="39"/>
        <v>227374</v>
      </c>
      <c r="Y34" s="3">
        <f t="shared" si="39"/>
        <v>6968</v>
      </c>
      <c r="Z34" s="3">
        <f t="shared" si="39"/>
        <v>510780</v>
      </c>
      <c r="AA34" s="3">
        <f t="shared" si="39"/>
        <v>3710</v>
      </c>
      <c r="AB34" s="3">
        <f t="shared" si="39"/>
        <v>442368.5</v>
      </c>
      <c r="AC34" s="23">
        <f t="shared" si="9"/>
        <v>-0.23678255502982926</v>
      </c>
      <c r="AD34" s="23">
        <f t="shared" si="10"/>
        <v>0.94555446093220863</v>
      </c>
      <c r="AE34" s="24">
        <f t="shared" si="11"/>
        <v>-0.46756601607347875</v>
      </c>
      <c r="AF34" s="33">
        <f t="shared" si="12"/>
        <v>-0.13393535377266141</v>
      </c>
      <c r="AG34" s="74">
        <f t="shared" si="13"/>
        <v>351567</v>
      </c>
      <c r="AH34" s="75">
        <f t="shared" si="14"/>
        <v>2292770</v>
      </c>
      <c r="AI34" s="75">
        <f t="shared" si="14"/>
        <v>344330</v>
      </c>
      <c r="AJ34" s="75">
        <f t="shared" si="14"/>
        <v>2551791.6</v>
      </c>
      <c r="AK34" s="75">
        <f t="shared" si="14"/>
        <v>425975</v>
      </c>
      <c r="AL34" s="75">
        <f t="shared" si="14"/>
        <v>2211330.5</v>
      </c>
      <c r="AM34" s="61">
        <f t="shared" si="19"/>
        <v>0.21164671314429398</v>
      </c>
      <c r="AN34" s="61">
        <f t="shared" si="20"/>
        <v>-3.5520135033169482E-2</v>
      </c>
      <c r="AO34" s="62">
        <f t="shared" si="21"/>
        <v>0.23711265355908576</v>
      </c>
      <c r="AP34" s="63">
        <f t="shared" si="22"/>
        <v>-0.13342041724723919</v>
      </c>
    </row>
    <row r="35" spans="1:42" s="16" customFormat="1" ht="30" customHeight="1" x14ac:dyDescent="0.45">
      <c r="A35" s="88"/>
      <c r="B35" s="82" t="s">
        <v>25</v>
      </c>
      <c r="C35" s="4">
        <f>C19+C34</f>
        <v>629459</v>
      </c>
      <c r="D35" s="3">
        <f t="shared" ref="D35:H35" si="40">D19+D34</f>
        <v>2396567</v>
      </c>
      <c r="E35" s="3">
        <f>E19+E34</f>
        <v>774656</v>
      </c>
      <c r="F35" s="3">
        <f t="shared" si="40"/>
        <v>2605333</v>
      </c>
      <c r="G35" s="3">
        <f t="shared" si="40"/>
        <v>851441</v>
      </c>
      <c r="H35" s="3">
        <f t="shared" si="40"/>
        <v>2643710.9532073997</v>
      </c>
      <c r="I35" s="23">
        <f t="shared" si="24"/>
        <v>0.35265521662252824</v>
      </c>
      <c r="J35" s="23">
        <f t="shared" si="25"/>
        <v>0.1031241576836365</v>
      </c>
      <c r="K35" s="24">
        <f t="shared" si="26"/>
        <v>9.9121416473892929E-2</v>
      </c>
      <c r="L35" s="33">
        <f t="shared" si="27"/>
        <v>1.4730536636736914E-2</v>
      </c>
      <c r="M35" s="15">
        <f t="shared" ref="M35:R35" si="41">M19+M34</f>
        <v>99454</v>
      </c>
      <c r="N35" s="3">
        <f t="shared" si="41"/>
        <v>2380971</v>
      </c>
      <c r="O35" s="3">
        <f t="shared" si="41"/>
        <v>81879.4035</v>
      </c>
      <c r="P35" s="3">
        <f t="shared" si="41"/>
        <v>2242165.6</v>
      </c>
      <c r="Q35" s="3">
        <f t="shared" si="41"/>
        <v>68401</v>
      </c>
      <c r="R35" s="3">
        <f t="shared" si="41"/>
        <v>2108747</v>
      </c>
      <c r="S35" s="23">
        <f t="shared" si="5"/>
        <v>-0.31223480201902387</v>
      </c>
      <c r="T35" s="23">
        <f t="shared" si="6"/>
        <v>-0.11433318591448614</v>
      </c>
      <c r="U35" s="24">
        <f t="shared" si="7"/>
        <v>-0.16461286872955785</v>
      </c>
      <c r="V35" s="35">
        <f t="shared" si="8"/>
        <v>-5.9504347047336772E-2</v>
      </c>
      <c r="W35" s="4">
        <f t="shared" ref="W35:AB35" si="42">W19+W34</f>
        <v>6980</v>
      </c>
      <c r="X35" s="3">
        <f t="shared" si="42"/>
        <v>599367</v>
      </c>
      <c r="Y35" s="3">
        <f>Y19+Y34</f>
        <v>10786</v>
      </c>
      <c r="Z35" s="3">
        <f t="shared" si="42"/>
        <v>878803</v>
      </c>
      <c r="AA35" s="3">
        <f t="shared" si="42"/>
        <v>7505</v>
      </c>
      <c r="AB35" s="3">
        <f t="shared" si="42"/>
        <v>902411.5</v>
      </c>
      <c r="AC35" s="23">
        <f t="shared" si="9"/>
        <v>7.5214899713467051E-2</v>
      </c>
      <c r="AD35" s="23">
        <f t="shared" si="10"/>
        <v>0.50560758266637973</v>
      </c>
      <c r="AE35" s="24">
        <f t="shared" si="11"/>
        <v>-0.30419061746708698</v>
      </c>
      <c r="AF35" s="33">
        <f t="shared" si="12"/>
        <v>2.6864382574934315E-2</v>
      </c>
      <c r="AG35" s="74">
        <f t="shared" si="13"/>
        <v>735893</v>
      </c>
      <c r="AH35" s="75">
        <f t="shared" si="14"/>
        <v>5376905</v>
      </c>
      <c r="AI35" s="75">
        <f t="shared" si="14"/>
        <v>867321.40350000001</v>
      </c>
      <c r="AJ35" s="75">
        <f t="shared" si="14"/>
        <v>5726301.5999999996</v>
      </c>
      <c r="AK35" s="75">
        <f t="shared" si="14"/>
        <v>927347</v>
      </c>
      <c r="AL35" s="75">
        <f t="shared" si="14"/>
        <v>5654869.4532073997</v>
      </c>
      <c r="AM35" s="61">
        <f t="shared" si="19"/>
        <v>0.2601655403706789</v>
      </c>
      <c r="AN35" s="61">
        <f t="shared" si="20"/>
        <v>5.1695994853433284E-2</v>
      </c>
      <c r="AO35" s="62">
        <f t="shared" si="21"/>
        <v>6.9208019377559368E-2</v>
      </c>
      <c r="AP35" s="63">
        <f t="shared" si="22"/>
        <v>-1.2474394780847718E-2</v>
      </c>
    </row>
    <row r="36" spans="1:42" s="16" customFormat="1" ht="30" customHeight="1" thickBot="1" x14ac:dyDescent="0.5">
      <c r="A36" s="89">
        <v>27</v>
      </c>
      <c r="B36" s="83" t="s">
        <v>14</v>
      </c>
      <c r="C36" s="50">
        <v>68630</v>
      </c>
      <c r="D36" s="51">
        <v>49161</v>
      </c>
      <c r="E36" s="51">
        <v>68044</v>
      </c>
      <c r="F36" s="51">
        <v>53759</v>
      </c>
      <c r="G36" s="51">
        <v>71304</v>
      </c>
      <c r="H36" s="51">
        <v>56977</v>
      </c>
      <c r="I36" s="38">
        <f t="shared" si="24"/>
        <v>3.8962552819466707E-2</v>
      </c>
      <c r="J36" s="38">
        <f t="shared" si="25"/>
        <v>0.15898781554484245</v>
      </c>
      <c r="K36" s="39">
        <f t="shared" si="26"/>
        <v>4.7910175768620306E-2</v>
      </c>
      <c r="L36" s="40">
        <f t="shared" si="27"/>
        <v>5.9859744414888671E-2</v>
      </c>
      <c r="M36" s="52">
        <v>197</v>
      </c>
      <c r="N36" s="51">
        <v>2628</v>
      </c>
      <c r="O36" s="51">
        <v>0</v>
      </c>
      <c r="P36" s="51">
        <v>0</v>
      </c>
      <c r="Q36" s="51">
        <v>0</v>
      </c>
      <c r="R36" s="51">
        <v>0</v>
      </c>
      <c r="S36" s="38">
        <f t="shared" si="5"/>
        <v>-1</v>
      </c>
      <c r="T36" s="38">
        <f t="shared" si="6"/>
        <v>-1</v>
      </c>
      <c r="U36" s="39">
        <v>0</v>
      </c>
      <c r="V36" s="42">
        <v>0</v>
      </c>
      <c r="W36" s="50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38">
        <v>0</v>
      </c>
      <c r="AD36" s="38">
        <v>0</v>
      </c>
      <c r="AE36" s="39">
        <v>0</v>
      </c>
      <c r="AF36" s="40">
        <v>0</v>
      </c>
      <c r="AG36" s="76">
        <f t="shared" si="13"/>
        <v>68827</v>
      </c>
      <c r="AH36" s="77">
        <f t="shared" si="14"/>
        <v>51789</v>
      </c>
      <c r="AI36" s="77">
        <f t="shared" si="14"/>
        <v>68044</v>
      </c>
      <c r="AJ36" s="77">
        <f t="shared" si="14"/>
        <v>53759</v>
      </c>
      <c r="AK36" s="77">
        <f t="shared" si="14"/>
        <v>71304</v>
      </c>
      <c r="AL36" s="77">
        <f t="shared" si="14"/>
        <v>56977</v>
      </c>
      <c r="AM36" s="66">
        <f t="shared" si="19"/>
        <v>3.5988783471602712E-2</v>
      </c>
      <c r="AN36" s="66">
        <f t="shared" si="20"/>
        <v>0.10017571298924483</v>
      </c>
      <c r="AO36" s="67">
        <f t="shared" si="21"/>
        <v>4.7910175768620306E-2</v>
      </c>
      <c r="AP36" s="68">
        <f t="shared" si="22"/>
        <v>5.9859744414888671E-2</v>
      </c>
    </row>
    <row r="37" spans="1:42" s="16" customFormat="1" ht="30" customHeight="1" thickBot="1" x14ac:dyDescent="0.5">
      <c r="A37" s="90"/>
      <c r="B37" s="86" t="s">
        <v>26</v>
      </c>
      <c r="C37" s="43">
        <f>C35+C36</f>
        <v>698089</v>
      </c>
      <c r="D37" s="44">
        <f t="shared" ref="D37:H37" si="43">D35+D36</f>
        <v>2445728</v>
      </c>
      <c r="E37" s="44">
        <f>E35+E36</f>
        <v>842700</v>
      </c>
      <c r="F37" s="44">
        <f t="shared" si="43"/>
        <v>2659092</v>
      </c>
      <c r="G37" s="44">
        <f t="shared" si="43"/>
        <v>922745</v>
      </c>
      <c r="H37" s="44">
        <f t="shared" si="43"/>
        <v>2700687.9532073997</v>
      </c>
      <c r="I37" s="45">
        <f t="shared" si="24"/>
        <v>0.32181569971737128</v>
      </c>
      <c r="J37" s="45">
        <f t="shared" si="25"/>
        <v>0.10424705985596096</v>
      </c>
      <c r="K37" s="46">
        <f t="shared" si="26"/>
        <v>9.4986353387919775E-2</v>
      </c>
      <c r="L37" s="47">
        <f t="shared" si="27"/>
        <v>1.5642916156116335E-2</v>
      </c>
      <c r="M37" s="48">
        <f t="shared" ref="M37:R37" si="44">M35+M36</f>
        <v>99651</v>
      </c>
      <c r="N37" s="44">
        <f t="shared" si="44"/>
        <v>2383599</v>
      </c>
      <c r="O37" s="44">
        <f t="shared" si="44"/>
        <v>81879.4035</v>
      </c>
      <c r="P37" s="44">
        <f t="shared" si="44"/>
        <v>2242165.6</v>
      </c>
      <c r="Q37" s="44">
        <f t="shared" si="44"/>
        <v>68401</v>
      </c>
      <c r="R37" s="44">
        <f t="shared" si="44"/>
        <v>2108747</v>
      </c>
      <c r="S37" s="45">
        <f t="shared" si="5"/>
        <v>-0.31359444461169483</v>
      </c>
      <c r="T37" s="45">
        <f t="shared" si="6"/>
        <v>-0.11530966408359795</v>
      </c>
      <c r="U37" s="46">
        <f t="shared" si="7"/>
        <v>-0.16461286872955785</v>
      </c>
      <c r="V37" s="49">
        <f t="shared" si="8"/>
        <v>-5.9504347047336772E-2</v>
      </c>
      <c r="W37" s="43">
        <f t="shared" ref="W37:AB37" si="45">W35+W36</f>
        <v>6980</v>
      </c>
      <c r="X37" s="44">
        <f t="shared" si="45"/>
        <v>599367</v>
      </c>
      <c r="Y37" s="44">
        <f t="shared" si="45"/>
        <v>10786</v>
      </c>
      <c r="Z37" s="44">
        <f t="shared" si="45"/>
        <v>878803</v>
      </c>
      <c r="AA37" s="44">
        <f t="shared" si="45"/>
        <v>7505</v>
      </c>
      <c r="AB37" s="44">
        <f t="shared" si="45"/>
        <v>902411.5</v>
      </c>
      <c r="AC37" s="45">
        <f t="shared" si="9"/>
        <v>7.5214899713467051E-2</v>
      </c>
      <c r="AD37" s="45">
        <f t="shared" si="10"/>
        <v>0.50560758266637973</v>
      </c>
      <c r="AE37" s="46">
        <f t="shared" si="11"/>
        <v>-0.30419061746708698</v>
      </c>
      <c r="AF37" s="47">
        <f t="shared" si="12"/>
        <v>2.6864382574934315E-2</v>
      </c>
      <c r="AG37" s="69">
        <f t="shared" si="13"/>
        <v>804720</v>
      </c>
      <c r="AH37" s="70">
        <f t="shared" si="14"/>
        <v>5428694</v>
      </c>
      <c r="AI37" s="70">
        <f t="shared" si="14"/>
        <v>935365.40350000001</v>
      </c>
      <c r="AJ37" s="70">
        <f t="shared" si="14"/>
        <v>5780060.5999999996</v>
      </c>
      <c r="AK37" s="70">
        <f t="shared" si="14"/>
        <v>998651</v>
      </c>
      <c r="AL37" s="70">
        <f t="shared" si="14"/>
        <v>5711846.4532073997</v>
      </c>
      <c r="AM37" s="71">
        <f t="shared" si="19"/>
        <v>0.24099189780296251</v>
      </c>
      <c r="AN37" s="71">
        <f t="shared" si="20"/>
        <v>5.2158484749260083E-2</v>
      </c>
      <c r="AO37" s="72">
        <f t="shared" si="21"/>
        <v>6.7658688533053041E-2</v>
      </c>
      <c r="AP37" s="73">
        <f t="shared" si="22"/>
        <v>-1.1801631767078694E-2</v>
      </c>
    </row>
    <row r="38" spans="1:42" s="16" customFormat="1" ht="15.6" customHeight="1" x14ac:dyDescent="0.3">
      <c r="B38" s="18"/>
      <c r="C38" s="19"/>
      <c r="D38" s="19"/>
      <c r="E38" s="19"/>
      <c r="F38" s="19"/>
      <c r="G38" s="19"/>
      <c r="H38" s="19"/>
      <c r="I38" s="25"/>
      <c r="J38" s="25"/>
      <c r="K38" s="26"/>
      <c r="L38" s="26"/>
      <c r="M38" s="19"/>
      <c r="N38" s="19"/>
      <c r="O38" s="19"/>
      <c r="P38" s="19"/>
      <c r="Q38" s="19"/>
      <c r="R38" s="19"/>
      <c r="S38" s="25"/>
      <c r="T38" s="25"/>
      <c r="U38" s="26"/>
      <c r="V38" s="26"/>
      <c r="W38" s="19"/>
      <c r="X38" s="19"/>
      <c r="Y38" s="19"/>
      <c r="Z38" s="19"/>
      <c r="AA38" s="19"/>
      <c r="AB38" s="19"/>
      <c r="AC38" s="25"/>
      <c r="AD38" s="25"/>
      <c r="AE38" s="26"/>
      <c r="AF38" s="26"/>
      <c r="AG38" s="19"/>
      <c r="AH38" s="19"/>
      <c r="AI38" s="19"/>
      <c r="AJ38" s="19"/>
      <c r="AK38" s="19"/>
      <c r="AL38" s="19"/>
      <c r="AM38" s="25"/>
      <c r="AN38" s="25"/>
      <c r="AO38" s="27"/>
      <c r="AP38" s="27"/>
    </row>
    <row r="39" spans="1:42" x14ac:dyDescent="0.3">
      <c r="T39" s="16" t="s">
        <v>41</v>
      </c>
      <c r="AN39" s="16" t="s">
        <v>41</v>
      </c>
    </row>
  </sheetData>
  <mergeCells count="29">
    <mergeCell ref="U5:V5"/>
    <mergeCell ref="A4:A6"/>
    <mergeCell ref="AG4:AP4"/>
    <mergeCell ref="W4:AF4"/>
    <mergeCell ref="M4:V4"/>
    <mergeCell ref="C4:L4"/>
    <mergeCell ref="AE5:AF5"/>
    <mergeCell ref="C5:D5"/>
    <mergeCell ref="E5:F5"/>
    <mergeCell ref="G5:H5"/>
    <mergeCell ref="AG5:AH5"/>
    <mergeCell ref="AI5:AJ5"/>
    <mergeCell ref="AK5:AL5"/>
    <mergeCell ref="A1:AP1"/>
    <mergeCell ref="A2:AP2"/>
    <mergeCell ref="A3:AP3"/>
    <mergeCell ref="AM5:AN5"/>
    <mergeCell ref="AO5:AP5"/>
    <mergeCell ref="I5:J5"/>
    <mergeCell ref="K5:L5"/>
    <mergeCell ref="B4:B6"/>
    <mergeCell ref="M5:N5"/>
    <mergeCell ref="O5:P5"/>
    <mergeCell ref="Q5:R5"/>
    <mergeCell ref="AC5:AD5"/>
    <mergeCell ref="W5:X5"/>
    <mergeCell ref="Y5:Z5"/>
    <mergeCell ref="AA5:AB5"/>
    <mergeCell ref="S5:T5"/>
  </mergeCells>
  <pageMargins left="0.51181102362204722" right="0.15748031496062992" top="0.74803149606299213" bottom="0.39370078740157483" header="0.19685039370078741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2021-06-18T09:26:43Z</cp:lastPrinted>
  <dcterms:created xsi:type="dcterms:W3CDTF">1999-09-08T04:55:31Z</dcterms:created>
  <dcterms:modified xsi:type="dcterms:W3CDTF">2021-06-18T09:26:47Z</dcterms:modified>
</cp:coreProperties>
</file>