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468" windowWidth="15600" windowHeight="11040"/>
  </bookViews>
  <sheets>
    <sheet name="Sheet3" sheetId="19" r:id="rId1"/>
  </sheets>
  <definedNames>
    <definedName name="_xlnm.Print_Area" localSheetId="0">Sheet3!$A$1:$BC$38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" i="19" l="1"/>
  <c r="AX11" i="19"/>
  <c r="AX12" i="19"/>
  <c r="AX13" i="19"/>
  <c r="AX14" i="19"/>
  <c r="AX15" i="19"/>
  <c r="AX16" i="19"/>
  <c r="AX17" i="19"/>
  <c r="AX18" i="19"/>
  <c r="AX19" i="19"/>
  <c r="AX20" i="19"/>
  <c r="AX21" i="19"/>
  <c r="AX22" i="19"/>
  <c r="AX23" i="19"/>
  <c r="AX24" i="19"/>
  <c r="AX25" i="19"/>
  <c r="AX26" i="19"/>
  <c r="AX27" i="19"/>
  <c r="AX28" i="19"/>
  <c r="AX29" i="19"/>
  <c r="AX30" i="19"/>
  <c r="AX31" i="19"/>
  <c r="AX32" i="19"/>
  <c r="AX33" i="19"/>
  <c r="AX34" i="19"/>
  <c r="AX35" i="19"/>
  <c r="AX36" i="19"/>
  <c r="AX37" i="19"/>
  <c r="AX9" i="19"/>
  <c r="AU37" i="19"/>
  <c r="AT37" i="19" l="1"/>
  <c r="AY10" i="19" l="1"/>
  <c r="AY12" i="19"/>
  <c r="AY13" i="19"/>
  <c r="AY14" i="19"/>
  <c r="AY15" i="19"/>
  <c r="AY16" i="19"/>
  <c r="AY17" i="19"/>
  <c r="AY18" i="19"/>
  <c r="AY19" i="19"/>
  <c r="AY20" i="19"/>
  <c r="AY21" i="19"/>
  <c r="AY22" i="19"/>
  <c r="AY23" i="19"/>
  <c r="AY24" i="19"/>
  <c r="AY25" i="19"/>
  <c r="AY26" i="19"/>
  <c r="AY27" i="19"/>
  <c r="AY28" i="19"/>
  <c r="AY29" i="19"/>
  <c r="AY30" i="19"/>
  <c r="AY31" i="19"/>
  <c r="AY32" i="19"/>
  <c r="AY33" i="19"/>
  <c r="AY34" i="19"/>
  <c r="AY35" i="19"/>
  <c r="AY36" i="19"/>
  <c r="AV37" i="19"/>
  <c r="AW37" i="19"/>
  <c r="AR37" i="19" l="1"/>
  <c r="AS9" i="19"/>
  <c r="AG24" i="19" l="1"/>
  <c r="AH24" i="19"/>
  <c r="AI24" i="19"/>
  <c r="AJ24" i="19"/>
  <c r="AK24" i="19"/>
  <c r="AL24" i="19"/>
  <c r="AM24" i="19"/>
  <c r="AN24" i="19"/>
  <c r="AS10" i="19" l="1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O24" i="19" l="1"/>
  <c r="AP24" i="19"/>
  <c r="AG25" i="19"/>
  <c r="AH25" i="19"/>
  <c r="AI25" i="19"/>
  <c r="AJ25" i="19"/>
  <c r="AK25" i="19"/>
  <c r="AL25" i="19"/>
  <c r="AM25" i="19"/>
  <c r="AN25" i="19"/>
  <c r="AO25" i="19"/>
  <c r="AP25" i="19"/>
  <c r="AG26" i="19"/>
  <c r="AH26" i="19"/>
  <c r="AI26" i="19"/>
  <c r="AJ26" i="19"/>
  <c r="AK26" i="19"/>
  <c r="AL26" i="19"/>
  <c r="AM26" i="19"/>
  <c r="AN26" i="19"/>
  <c r="AO26" i="19"/>
  <c r="AP26" i="19"/>
  <c r="AG27" i="19"/>
  <c r="AH27" i="19"/>
  <c r="AI27" i="19"/>
  <c r="AJ27" i="19"/>
  <c r="AK27" i="19"/>
  <c r="AL27" i="19"/>
  <c r="AM27" i="19"/>
  <c r="AN27" i="19"/>
  <c r="AO27" i="19"/>
  <c r="AP27" i="19"/>
  <c r="AG28" i="19"/>
  <c r="AH28" i="19"/>
  <c r="AI28" i="19"/>
  <c r="AJ28" i="19"/>
  <c r="AK28" i="19"/>
  <c r="AL28" i="19"/>
  <c r="AM28" i="19"/>
  <c r="AN28" i="19"/>
  <c r="AO28" i="19"/>
  <c r="AP28" i="19"/>
  <c r="AG29" i="19"/>
  <c r="AH29" i="19"/>
  <c r="AI29" i="19"/>
  <c r="AJ29" i="19"/>
  <c r="AK29" i="19"/>
  <c r="AL29" i="19"/>
  <c r="AM29" i="19"/>
  <c r="AN29" i="19"/>
  <c r="AO29" i="19"/>
  <c r="AP29" i="19"/>
  <c r="AG30" i="19"/>
  <c r="AH30" i="19"/>
  <c r="AI30" i="19"/>
  <c r="AJ30" i="19"/>
  <c r="AK30" i="19"/>
  <c r="AL30" i="19"/>
  <c r="AM30" i="19"/>
  <c r="AN30" i="19"/>
  <c r="AO30" i="19"/>
  <c r="AP30" i="19"/>
  <c r="AG31" i="19"/>
  <c r="AH31" i="19"/>
  <c r="AI31" i="19"/>
  <c r="AJ31" i="19"/>
  <c r="AK31" i="19"/>
  <c r="AL31" i="19"/>
  <c r="AM31" i="19"/>
  <c r="AN31" i="19"/>
  <c r="AO31" i="19"/>
  <c r="AP31" i="19"/>
  <c r="AG32" i="19"/>
  <c r="AH32" i="19"/>
  <c r="AI32" i="19"/>
  <c r="AJ32" i="19"/>
  <c r="AK32" i="19"/>
  <c r="AL32" i="19"/>
  <c r="AM32" i="19"/>
  <c r="AN32" i="19"/>
  <c r="AO32" i="19"/>
  <c r="AP32" i="19"/>
  <c r="AG33" i="19"/>
  <c r="AH33" i="19"/>
  <c r="AI33" i="19"/>
  <c r="AJ33" i="19"/>
  <c r="AK33" i="19"/>
  <c r="AL33" i="19"/>
  <c r="AM33" i="19"/>
  <c r="AN33" i="19"/>
  <c r="AO33" i="19"/>
  <c r="AP33" i="19"/>
  <c r="AG34" i="19"/>
  <c r="AH34" i="19"/>
  <c r="AI34" i="19"/>
  <c r="AJ34" i="19"/>
  <c r="AK34" i="19"/>
  <c r="AL34" i="19"/>
  <c r="AM34" i="19"/>
  <c r="AN34" i="19"/>
  <c r="AO34" i="19"/>
  <c r="AP34" i="19"/>
  <c r="AG35" i="19"/>
  <c r="AH35" i="19"/>
  <c r="AI35" i="19"/>
  <c r="AJ35" i="19"/>
  <c r="AK35" i="19"/>
  <c r="AL35" i="19"/>
  <c r="AM35" i="19"/>
  <c r="AN35" i="19"/>
  <c r="AO35" i="19"/>
  <c r="AP35" i="19"/>
  <c r="AG36" i="19"/>
  <c r="AH36" i="19"/>
  <c r="AI36" i="19"/>
  <c r="AJ36" i="19"/>
  <c r="AK36" i="19"/>
  <c r="AL36" i="19"/>
  <c r="AM36" i="19"/>
  <c r="AN36" i="19"/>
  <c r="AO36" i="19"/>
  <c r="AP36" i="19"/>
  <c r="AP22" i="19"/>
  <c r="AO22" i="19"/>
  <c r="AN22" i="19"/>
  <c r="AM22" i="19"/>
  <c r="AL22" i="19"/>
  <c r="AK22" i="19"/>
  <c r="AJ22" i="19"/>
  <c r="AI22" i="19"/>
  <c r="AH22" i="19"/>
  <c r="AG22" i="19"/>
  <c r="AP21" i="19"/>
  <c r="AO21" i="19"/>
  <c r="AN21" i="19"/>
  <c r="AM21" i="19"/>
  <c r="AL21" i="19"/>
  <c r="AK21" i="19"/>
  <c r="AJ21" i="19"/>
  <c r="AI21" i="19"/>
  <c r="AH21" i="19"/>
  <c r="AG21" i="19"/>
  <c r="AP20" i="19"/>
  <c r="AO20" i="19"/>
  <c r="AN20" i="19"/>
  <c r="AM20" i="19"/>
  <c r="AL20" i="19"/>
  <c r="AK20" i="19"/>
  <c r="AJ20" i="19"/>
  <c r="AI20" i="19"/>
  <c r="AH20" i="19"/>
  <c r="AG20" i="19"/>
  <c r="AP19" i="19"/>
  <c r="AO19" i="19"/>
  <c r="AN19" i="19"/>
  <c r="AM19" i="19"/>
  <c r="AL19" i="19"/>
  <c r="AK19" i="19"/>
  <c r="AJ19" i="19"/>
  <c r="AI19" i="19"/>
  <c r="AH19" i="19"/>
  <c r="AG19" i="19"/>
  <c r="AP18" i="19"/>
  <c r="AO18" i="19"/>
  <c r="AN18" i="19"/>
  <c r="AM18" i="19"/>
  <c r="AL18" i="19"/>
  <c r="AK18" i="19"/>
  <c r="AJ18" i="19"/>
  <c r="AI18" i="19"/>
  <c r="AH18" i="19"/>
  <c r="AG18" i="19"/>
  <c r="AP17" i="19"/>
  <c r="AO17" i="19"/>
  <c r="AN17" i="19"/>
  <c r="AM17" i="19"/>
  <c r="AL17" i="19"/>
  <c r="AK17" i="19"/>
  <c r="AJ17" i="19"/>
  <c r="AI17" i="19"/>
  <c r="AH17" i="19"/>
  <c r="AG17" i="19"/>
  <c r="AP16" i="19"/>
  <c r="AO16" i="19"/>
  <c r="AN16" i="19"/>
  <c r="AM16" i="19"/>
  <c r="AL16" i="19"/>
  <c r="AK16" i="19"/>
  <c r="AJ16" i="19"/>
  <c r="AI16" i="19"/>
  <c r="AH16" i="19"/>
  <c r="AG16" i="19"/>
  <c r="AP15" i="19"/>
  <c r="AO15" i="19"/>
  <c r="AN15" i="19"/>
  <c r="AM15" i="19"/>
  <c r="AL15" i="19"/>
  <c r="AK15" i="19"/>
  <c r="AJ15" i="19"/>
  <c r="AI15" i="19"/>
  <c r="AH15" i="19"/>
  <c r="AG15" i="19"/>
  <c r="AP14" i="19"/>
  <c r="AO14" i="19"/>
  <c r="AN14" i="19"/>
  <c r="AM14" i="19"/>
  <c r="AL14" i="19"/>
  <c r="AK14" i="19"/>
  <c r="AJ14" i="19"/>
  <c r="AI14" i="19"/>
  <c r="AH14" i="19"/>
  <c r="AG14" i="19"/>
  <c r="AP13" i="19"/>
  <c r="AO13" i="19"/>
  <c r="AN13" i="19"/>
  <c r="AM13" i="19"/>
  <c r="AL13" i="19"/>
  <c r="AK13" i="19"/>
  <c r="AJ13" i="19"/>
  <c r="AI13" i="19"/>
  <c r="AH13" i="19"/>
  <c r="AG13" i="19"/>
  <c r="AP12" i="19"/>
  <c r="AO12" i="19"/>
  <c r="AN12" i="19"/>
  <c r="AM12" i="19"/>
  <c r="AL12" i="19"/>
  <c r="AK12" i="19"/>
  <c r="AJ12" i="19"/>
  <c r="AI12" i="19"/>
  <c r="AH12" i="19"/>
  <c r="AG12" i="19"/>
  <c r="AP11" i="19"/>
  <c r="AO11" i="19"/>
  <c r="AN11" i="19"/>
  <c r="AM11" i="19"/>
  <c r="AL11" i="19"/>
  <c r="AK11" i="19"/>
  <c r="AJ11" i="19"/>
  <c r="AI11" i="19"/>
  <c r="AH11" i="19"/>
  <c r="AY11" i="19" s="1"/>
  <c r="AG11" i="19"/>
  <c r="AP10" i="19"/>
  <c r="AO10" i="19"/>
  <c r="AN10" i="19"/>
  <c r="AM10" i="19"/>
  <c r="AL10" i="19"/>
  <c r="AK10" i="19"/>
  <c r="AJ10" i="19"/>
  <c r="AI10" i="19"/>
  <c r="AH10" i="19"/>
  <c r="AG10" i="19"/>
  <c r="AG23" i="19" l="1"/>
  <c r="AH23" i="19"/>
  <c r="AI23" i="19"/>
  <c r="AJ23" i="19"/>
  <c r="AK23" i="19"/>
  <c r="AL23" i="19"/>
  <c r="AZ10" i="19" l="1"/>
  <c r="AZ11" i="19"/>
  <c r="AZ12" i="19"/>
  <c r="AZ13" i="19"/>
  <c r="AZ14" i="19"/>
  <c r="AZ16" i="19"/>
  <c r="AZ18" i="19"/>
  <c r="AZ19" i="19"/>
  <c r="AZ21" i="19"/>
  <c r="AZ22" i="19"/>
  <c r="AZ23" i="19"/>
  <c r="AZ24" i="19"/>
  <c r="AZ25" i="19"/>
  <c r="AZ26" i="19"/>
  <c r="AZ27" i="19"/>
  <c r="AZ28" i="19"/>
  <c r="AZ29" i="19"/>
  <c r="AZ30" i="19"/>
  <c r="AZ31" i="19"/>
  <c r="AZ32" i="19"/>
  <c r="AZ33" i="19"/>
  <c r="AZ34" i="19"/>
  <c r="AZ35" i="19"/>
  <c r="AZ36" i="19"/>
  <c r="AZ15" i="19" l="1"/>
  <c r="AZ17" i="19"/>
  <c r="AZ20" i="19"/>
  <c r="AS37" i="19" l="1"/>
  <c r="AF37" i="19" l="1"/>
  <c r="AE37" i="19"/>
  <c r="V37" i="19"/>
  <c r="U37" i="19"/>
  <c r="L37" i="19"/>
  <c r="K37" i="19"/>
  <c r="BB37" i="19" l="1"/>
  <c r="BA37" i="19"/>
  <c r="BC12" i="19" l="1"/>
  <c r="BC13" i="19"/>
  <c r="BC14" i="19"/>
  <c r="BC16" i="19"/>
  <c r="BC17" i="19"/>
  <c r="BC18" i="19"/>
  <c r="BC19" i="19"/>
  <c r="BC27" i="19"/>
  <c r="BC33" i="19"/>
  <c r="BC34" i="19"/>
  <c r="BC35" i="19"/>
  <c r="BC10" i="19"/>
  <c r="BC11" i="19"/>
  <c r="BC15" i="19"/>
  <c r="BC20" i="19"/>
  <c r="BC21" i="19"/>
  <c r="BC22" i="19"/>
  <c r="AP23" i="19"/>
  <c r="BC23" i="19" s="1"/>
  <c r="BC24" i="19"/>
  <c r="BC25" i="19"/>
  <c r="BC26" i="19"/>
  <c r="BC30" i="19"/>
  <c r="BC32" i="19"/>
  <c r="AO23" i="19"/>
  <c r="AN23" i="19"/>
  <c r="AM23" i="19"/>
  <c r="AQ37" i="19" l="1"/>
  <c r="AD37" i="19"/>
  <c r="AC37" i="19"/>
  <c r="AB37" i="19"/>
  <c r="AA37" i="19"/>
  <c r="Z37" i="19"/>
  <c r="Y37" i="19"/>
  <c r="X37" i="19"/>
  <c r="W37" i="19"/>
  <c r="T37" i="19"/>
  <c r="S37" i="19"/>
  <c r="R37" i="19"/>
  <c r="Q37" i="19"/>
  <c r="P37" i="19"/>
  <c r="O37" i="19"/>
  <c r="N37" i="19"/>
  <c r="M37" i="19"/>
  <c r="J37" i="19"/>
  <c r="I37" i="19"/>
  <c r="H37" i="19"/>
  <c r="G37" i="19"/>
  <c r="F37" i="19"/>
  <c r="E37" i="19"/>
  <c r="D37" i="19"/>
  <c r="C37" i="19"/>
  <c r="BC9" i="19"/>
  <c r="AO9" i="19"/>
  <c r="AO37" i="19" s="1"/>
  <c r="AN9" i="19"/>
  <c r="AM9" i="19"/>
  <c r="AM37" i="19" s="1"/>
  <c r="AL9" i="19"/>
  <c r="AL37" i="19" s="1"/>
  <c r="AK9" i="19"/>
  <c r="AK37" i="19" s="1"/>
  <c r="AJ9" i="19"/>
  <c r="AI9" i="19"/>
  <c r="AI37" i="19" s="1"/>
  <c r="AH9" i="19"/>
  <c r="AY9" i="19" s="1"/>
  <c r="AY37" i="19" s="1"/>
  <c r="AG9" i="19"/>
  <c r="AZ9" i="19" l="1"/>
  <c r="AG37" i="19"/>
  <c r="AH37" i="19"/>
  <c r="AZ37" i="19" s="1"/>
  <c r="AP37" i="19"/>
  <c r="BC37" i="19" s="1"/>
  <c r="AJ37" i="19"/>
  <c r="AN37" i="19"/>
</calcChain>
</file>

<file path=xl/sharedStrings.xml><?xml version="1.0" encoding="utf-8"?>
<sst xmlns="http://schemas.openxmlformats.org/spreadsheetml/2006/main" count="118" uniqueCount="67">
  <si>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</si>
  <si>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</si>
  <si>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</si>
  <si>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</si>
  <si>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</si>
  <si>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</si>
  <si>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</si>
  <si>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</si>
  <si>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</si>
  <si>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</si>
  <si>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</si>
  <si>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</si>
  <si>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</si>
  <si>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</si>
  <si>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</si>
  <si>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</si>
  <si>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</si>
  <si>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r>
      <t xml:space="preserve">                                                                                   </t>
    </r>
    <r>
      <rPr>
        <b/>
        <sz val="15"/>
        <rFont val="Calibri"/>
        <family val="2"/>
      </rPr>
      <t xml:space="preserve"> (Amount in Lakhs)</t>
    </r>
  </si>
  <si>
    <t>Sr. No.</t>
  </si>
  <si>
    <t>Number of MUDRA Cards Issued as on date</t>
  </si>
  <si>
    <t>%age of NPA Amount to Total O/S</t>
  </si>
  <si>
    <t xml:space="preserve">Sanctioned </t>
  </si>
  <si>
    <t>Disbursed</t>
  </si>
  <si>
    <t>Sanctioned</t>
  </si>
  <si>
    <t>A/cs</t>
  </si>
  <si>
    <t>Amt.</t>
  </si>
  <si>
    <t>TOTAL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</si>
  <si>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</si>
  <si>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</si>
  <si>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</si>
  <si>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</si>
  <si>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</si>
  <si>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</si>
  <si>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</si>
  <si>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</si>
  <si>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</si>
  <si>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</si>
  <si>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</si>
  <si>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</si>
  <si>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</si>
  <si>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SHISHU</t>
  </si>
  <si>
    <t>%age Achievement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</si>
  <si>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</si>
  <si>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</si>
  <si>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</si>
  <si>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out of (2) disbursement to WOMEN beneficiaries</t>
  </si>
  <si>
    <t>out of (2) disbursement to SC/ST beneficiaries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</si>
  <si>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</si>
  <si>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</si>
  <si>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</si>
  <si>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</si>
  <si>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</si>
  <si>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</si>
  <si>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Annual Target Amount (01.04.2020 To 31.03.2021)</t>
  </si>
  <si>
    <t>Achievement against Target Amount (01.04.2020 to 30.06.2020)</t>
  </si>
  <si>
    <t>PRADHAN MANTRI MUDRA YOJANA (PMMY) - Progress as on 31.12.2020</t>
  </si>
  <si>
    <t>Total Outstanding as on 31.12.2020 (Column 5+10+15)</t>
  </si>
  <si>
    <t>Prorata Target (01.04.2020 to 31.12.2020)</t>
  </si>
  <si>
    <t>Achievement against Target Amount (01.04.2020 to 31.12.2020)</t>
  </si>
  <si>
    <t>Total NPA under PMMY as on 31.12.2020</t>
  </si>
  <si>
    <t>Q.E DECEMBER 2020 (01.10.2020 TO 31.12.2020)</t>
  </si>
  <si>
    <t>Total Outstanding as on 31.12.2020</t>
  </si>
  <si>
    <t>Achievement against Target Amount (01.07.2020 to 30.09.2020)</t>
  </si>
  <si>
    <t>Annexure - 18</t>
  </si>
  <si>
    <t>Achievement against Number (01.04.2020 to 30.06.2020)</t>
  </si>
  <si>
    <t>Achievement against Number (01.07.2020 to 30.09.2020)</t>
  </si>
  <si>
    <t>Achievement Number of Accounts (01.04.2020 to 31.12.2020)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</si>
</sst>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4"/>
      <name val="Tahoma"/>
      <family val="2"/>
    </font>
    <font>
      <b/>
      <sz val="15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b/>
      <sz val="30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6"/>
      <name val="Tahoma"/>
      <family val="2"/>
    </font>
    <font>
      <b/>
      <sz val="17"/>
      <name val="Tahoma"/>
      <family val="2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Tahoma"/>
      <family val="2"/>
    </font>
    <font>
      <sz val="21"/>
      <name val="Calibri"/>
      <family val="2"/>
      <scheme val="minor"/>
    </font>
    <font>
      <b/>
      <sz val="21"/>
      <name val="Tahoma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1" fillId="0" borderId="0"/>
    <xf numFmtId="0" fontId="12" fillId="0" borderId="0" applyNumberFormat="0" applyBorder="0" applyProtection="0"/>
    <xf numFmtId="0" fontId="10" fillId="0" borderId="0"/>
    <xf numFmtId="0" fontId="13" fillId="0" borderId="0"/>
    <xf numFmtId="0" fontId="10" fillId="0" borderId="0"/>
    <xf numFmtId="0" fontId="7" fillId="0" borderId="0"/>
    <xf numFmtId="0" fontId="14" fillId="0" borderId="0"/>
  </cellStyleXfs>
  <cellXfs count="116">
    <xf numFmtId="0" fontId="0" fillId="0" borderId="0" xfId="0"/>
    <xf numFmtId="0" fontId="5" fillId="0" borderId="0" xfId="0" applyFont="1" applyFill="1"/>
    <xf numFmtId="0" fontId="16" fillId="0" borderId="17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 wrapText="1"/>
    </xf>
    <xf numFmtId="0" fontId="16" fillId="0" borderId="38" xfId="0" applyFont="1" applyFill="1" applyBorder="1" applyAlignment="1">
      <alignment horizontal="center" vertical="top" wrapText="1"/>
    </xf>
    <xf numFmtId="1" fontId="19" fillId="0" borderId="17" xfId="0" applyNumberFormat="1" applyFont="1" applyFill="1" applyBorder="1" applyAlignment="1">
      <alignment horizontal="right" vertical="center"/>
    </xf>
    <xf numFmtId="1" fontId="19" fillId="0" borderId="17" xfId="0" applyNumberFormat="1" applyFont="1" applyFill="1" applyBorder="1" applyAlignment="1">
      <alignment horizontal="right" vertical="center" wrapText="1"/>
    </xf>
    <xf numFmtId="1" fontId="19" fillId="0" borderId="11" xfId="0" applyNumberFormat="1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right" vertical="center"/>
    </xf>
    <xf numFmtId="1" fontId="19" fillId="0" borderId="11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right" vertical="center" wrapText="1"/>
    </xf>
    <xf numFmtId="1" fontId="19" fillId="0" borderId="27" xfId="1" applyNumberFormat="1" applyFont="1" applyFill="1" applyBorder="1" applyAlignment="1">
      <alignment vertical="center"/>
    </xf>
    <xf numFmtId="1" fontId="19" fillId="0" borderId="11" xfId="1" applyNumberFormat="1" applyFont="1" applyFill="1" applyBorder="1" applyAlignment="1">
      <alignment vertical="center"/>
    </xf>
    <xf numFmtId="1" fontId="19" fillId="0" borderId="11" xfId="0" applyNumberFormat="1" applyFont="1" applyFill="1" applyBorder="1" applyAlignment="1">
      <alignment vertical="center"/>
    </xf>
    <xf numFmtId="1" fontId="18" fillId="0" borderId="17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top" wrapText="1"/>
    </xf>
    <xf numFmtId="0" fontId="16" fillId="0" borderId="34" xfId="0" applyFont="1" applyFill="1" applyBorder="1" applyAlignment="1">
      <alignment horizontal="center" vertical="top" wrapText="1"/>
    </xf>
    <xf numFmtId="0" fontId="16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7" fillId="0" borderId="4" xfId="0" applyFont="1" applyFill="1" applyBorder="1" applyAlignment="1">
      <alignment vertical="center" wrapText="1"/>
    </xf>
    <xf numFmtId="1" fontId="19" fillId="0" borderId="26" xfId="1" applyNumberFormat="1" applyFont="1" applyFill="1" applyBorder="1" applyAlignment="1">
      <alignment vertical="center"/>
    </xf>
    <xf numFmtId="1" fontId="19" fillId="0" borderId="17" xfId="1" applyNumberFormat="1" applyFont="1" applyFill="1" applyBorder="1" applyAlignment="1">
      <alignment vertical="center"/>
    </xf>
    <xf numFmtId="1" fontId="19" fillId="0" borderId="17" xfId="0" applyNumberFormat="1" applyFont="1" applyFill="1" applyBorder="1" applyAlignment="1">
      <alignment vertical="center" wrapText="1"/>
    </xf>
    <xf numFmtId="0" fontId="19" fillId="0" borderId="27" xfId="1" applyFont="1" applyFill="1" applyBorder="1" applyAlignment="1">
      <alignment vertical="center"/>
    </xf>
    <xf numFmtId="0" fontId="19" fillId="0" borderId="11" xfId="1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1" fontId="19" fillId="0" borderId="27" xfId="0" applyNumberFormat="1" applyFont="1" applyFill="1" applyBorder="1"/>
    <xf numFmtId="1" fontId="19" fillId="0" borderId="11" xfId="0" applyNumberFormat="1" applyFont="1" applyFill="1" applyBorder="1"/>
    <xf numFmtId="1" fontId="19" fillId="0" borderId="28" xfId="1" applyNumberFormat="1" applyFont="1" applyFill="1" applyBorder="1" applyAlignment="1">
      <alignment vertical="center"/>
    </xf>
    <xf numFmtId="1" fontId="19" fillId="0" borderId="33" xfId="1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0" fillId="0" borderId="0" xfId="0" applyFont="1" applyFill="1"/>
    <xf numFmtId="1" fontId="23" fillId="0" borderId="17" xfId="0" applyNumberFormat="1" applyFont="1" applyFill="1" applyBorder="1" applyAlignment="1">
      <alignment horizontal="right" vertical="center" wrapText="1"/>
    </xf>
    <xf numFmtId="0" fontId="23" fillId="0" borderId="17" xfId="0" applyFont="1" applyFill="1" applyBorder="1" applyAlignment="1">
      <alignment vertical="center" wrapText="1"/>
    </xf>
    <xf numFmtId="1" fontId="23" fillId="0" borderId="17" xfId="0" applyNumberFormat="1" applyFont="1" applyFill="1" applyBorder="1" applyAlignment="1">
      <alignment vertical="center" wrapText="1"/>
    </xf>
    <xf numFmtId="2" fontId="23" fillId="0" borderId="17" xfId="0" applyNumberFormat="1" applyFont="1" applyFill="1" applyBorder="1" applyAlignment="1">
      <alignment vertical="center" wrapText="1"/>
    </xf>
    <xf numFmtId="1" fontId="23" fillId="0" borderId="11" xfId="0" applyNumberFormat="1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3" fillId="0" borderId="11" xfId="0" applyFont="1" applyFill="1" applyBorder="1"/>
    <xf numFmtId="0" fontId="23" fillId="0" borderId="17" xfId="0" applyFont="1" applyFill="1" applyBorder="1"/>
    <xf numFmtId="1" fontId="23" fillId="0" borderId="37" xfId="0" applyNumberFormat="1" applyFont="1" applyFill="1" applyBorder="1" applyAlignment="1">
      <alignment horizontal="right" vertical="center" wrapText="1"/>
    </xf>
    <xf numFmtId="0" fontId="23" fillId="0" borderId="33" xfId="0" applyFont="1" applyFill="1" applyBorder="1" applyAlignment="1">
      <alignment vertical="center" wrapText="1"/>
    </xf>
    <xf numFmtId="0" fontId="23" fillId="0" borderId="37" xfId="0" applyFont="1" applyFill="1" applyBorder="1" applyAlignment="1">
      <alignment vertical="center" wrapText="1"/>
    </xf>
    <xf numFmtId="1" fontId="23" fillId="0" borderId="37" xfId="0" applyNumberFormat="1" applyFont="1" applyFill="1" applyBorder="1" applyAlignment="1">
      <alignment vertical="center" wrapText="1"/>
    </xf>
    <xf numFmtId="2" fontId="23" fillId="0" borderId="37" xfId="0" applyNumberFormat="1" applyFont="1" applyFill="1" applyBorder="1" applyAlignment="1">
      <alignment vertical="center" wrapText="1"/>
    </xf>
    <xf numFmtId="0" fontId="24" fillId="0" borderId="23" xfId="0" applyFont="1" applyFill="1" applyBorder="1"/>
    <xf numFmtId="0" fontId="25" fillId="0" borderId="20" xfId="0" applyFont="1" applyFill="1" applyBorder="1" applyAlignment="1">
      <alignment vertical="center" wrapText="1"/>
    </xf>
    <xf numFmtId="1" fontId="25" fillId="0" borderId="29" xfId="0" applyNumberFormat="1" applyFont="1" applyFill="1" applyBorder="1" applyAlignment="1">
      <alignment vertical="center"/>
    </xf>
    <xf numFmtId="1" fontId="25" fillId="0" borderId="31" xfId="0" applyNumberFormat="1" applyFont="1" applyFill="1" applyBorder="1" applyAlignment="1">
      <alignment vertical="center"/>
    </xf>
    <xf numFmtId="1" fontId="25" fillId="0" borderId="36" xfId="0" applyNumberFormat="1" applyFont="1" applyFill="1" applyBorder="1" applyAlignment="1">
      <alignment vertical="center"/>
    </xf>
    <xf numFmtId="1" fontId="25" fillId="0" borderId="50" xfId="0" applyNumberFormat="1" applyFont="1" applyFill="1" applyBorder="1" applyAlignment="1">
      <alignment vertical="center"/>
    </xf>
    <xf numFmtId="0" fontId="25" fillId="0" borderId="36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 wrapText="1"/>
    </xf>
    <xf numFmtId="1" fontId="25" fillId="0" borderId="36" xfId="0" applyNumberFormat="1" applyFont="1" applyFill="1" applyBorder="1" applyAlignment="1">
      <alignment vertical="center" wrapText="1"/>
    </xf>
    <xf numFmtId="2" fontId="25" fillId="0" borderId="20" xfId="0" applyNumberFormat="1" applyFont="1" applyFill="1" applyBorder="1" applyAlignment="1">
      <alignment vertical="center" wrapText="1"/>
    </xf>
    <xf numFmtId="0" fontId="25" fillId="0" borderId="29" xfId="0" applyFont="1" applyFill="1" applyBorder="1" applyAlignment="1">
      <alignment vertical="center" wrapText="1"/>
    </xf>
    <xf numFmtId="2" fontId="25" fillId="0" borderId="10" xfId="0" applyNumberFormat="1" applyFont="1" applyFill="1" applyBorder="1" applyAlignment="1">
      <alignment vertical="center" wrapText="1"/>
    </xf>
    <xf numFmtId="0" fontId="24" fillId="0" borderId="0" xfId="0" applyFont="1" applyFill="1"/>
    <xf numFmtId="0" fontId="21" fillId="0" borderId="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 vertical="top" wrapText="1"/>
    </xf>
    <xf numFmtId="0" fontId="16" fillId="0" borderId="49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</cellXfs>
  <cellStyles count="14">
    <cellStyle name="Currency 2" xfId="6"/>
    <cellStyle name="Excel Built-in Normal" xfId="2"/>
    <cellStyle name="Excel Built-in Normal 1" xfId="7"/>
    <cellStyle name="Excel Built-in Normal 2" xfId="8"/>
    <cellStyle name="Excel Built-in Normal 4" xfId="3"/>
    <cellStyle name="Normal" xfId="0" builtinId="0"/>
    <cellStyle name="Normal 2" xfId="1"/>
    <cellStyle name="Normal 2 2" xfId="5"/>
    <cellStyle name="Normal 3" xfId="9"/>
    <cellStyle name="Normal 3 2" xfId="10"/>
    <cellStyle name="Normal 4" xfId="11"/>
    <cellStyle name="Normal 5" xfId="12"/>
    <cellStyle name="Normal 6" xfId="4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38"/>
  <sheetViews>
    <sheetView tabSelected="1" view="pageBreakPreview" zoomScale="55" zoomScaleNormal="100" zoomScaleSheetLayoutView="55" workbookViewId="0">
      <selection activeCell="E12" sqref="E12"/>
    </sheetView>
  </sheetViews>
  <sheetFormatPr defaultRowHeight="14.4"/>
  <cols>
    <col min="1" max="1" width="7.6640625" style="1" customWidth="1"/>
    <col min="2" max="2" width="36.109375" style="1" customWidth="1"/>
    <col min="3" max="3" width="16" style="1" customWidth="1"/>
    <col min="4" max="4" width="16.5546875" style="1" customWidth="1"/>
    <col min="5" max="5" width="16.77734375" style="1" customWidth="1"/>
    <col min="6" max="6" width="14.6640625" style="1" customWidth="1"/>
    <col min="7" max="7" width="13.44140625" style="1" customWidth="1"/>
    <col min="8" max="8" width="13.33203125" style="1" customWidth="1"/>
    <col min="9" max="9" width="16.5546875" style="1" customWidth="1"/>
    <col min="10" max="10" width="13.5546875" style="1" customWidth="1"/>
    <col min="11" max="11" width="15.88671875" style="1" customWidth="1"/>
    <col min="12" max="12" width="17.21875" style="1" customWidth="1"/>
    <col min="13" max="14" width="14.33203125" style="1" customWidth="1"/>
    <col min="15" max="15" width="15.5546875" style="1" customWidth="1"/>
    <col min="16" max="16" width="13.6640625" style="1" customWidth="1"/>
    <col min="17" max="17" width="11.5546875" style="1" customWidth="1"/>
    <col min="18" max="18" width="11.33203125" style="1" customWidth="1"/>
    <col min="19" max="19" width="13.6640625" style="1" customWidth="1"/>
    <col min="20" max="20" width="13.5546875" style="1" customWidth="1"/>
    <col min="21" max="21" width="17.77734375" style="1" customWidth="1"/>
    <col min="22" max="22" width="17" style="1" customWidth="1"/>
    <col min="23" max="23" width="11.109375" style="1" customWidth="1"/>
    <col min="24" max="24" width="15.5546875" style="1" customWidth="1"/>
    <col min="25" max="25" width="11.33203125" style="1" customWidth="1"/>
    <col min="26" max="26" width="14.88671875" style="1" customWidth="1"/>
    <col min="27" max="27" width="13.6640625" style="1" customWidth="1"/>
    <col min="28" max="28" width="14.5546875" style="1" customWidth="1"/>
    <col min="29" max="29" width="13.77734375" style="1" customWidth="1"/>
    <col min="30" max="31" width="14.21875" style="1" customWidth="1"/>
    <col min="32" max="32" width="17" style="1" customWidth="1"/>
    <col min="33" max="55" width="17.88671875" style="1" customWidth="1"/>
    <col min="56" max="16384" width="8.88671875" style="1"/>
  </cols>
  <sheetData>
    <row r="1" spans="1:55" s="34" customFormat="1" ht="33" thickBot="1">
      <c r="AE1" s="90"/>
      <c r="AF1" s="90"/>
      <c r="BA1" s="61" t="s">
        <v>63</v>
      </c>
      <c r="BB1" s="61"/>
      <c r="BC1" s="61"/>
    </row>
    <row r="2" spans="1:55" ht="39" thickBot="1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7"/>
    </row>
    <row r="3" spans="1:55" s="17" customFormat="1" ht="20.399999999999999" customHeight="1" thickBot="1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</row>
    <row r="4" spans="1:55" ht="75.599999999999994" customHeight="1" thickBot="1">
      <c r="A4" s="74" t="s">
        <v>18</v>
      </c>
      <c r="B4" s="77" t="s">
        <v>27</v>
      </c>
      <c r="C4" s="80" t="s">
        <v>40</v>
      </c>
      <c r="D4" s="81"/>
      <c r="E4" s="81"/>
      <c r="F4" s="81"/>
      <c r="G4" s="81"/>
      <c r="H4" s="81"/>
      <c r="I4" s="81"/>
      <c r="J4" s="81"/>
      <c r="K4" s="81"/>
      <c r="L4" s="82"/>
      <c r="M4" s="83" t="s">
        <v>42</v>
      </c>
      <c r="N4" s="84"/>
      <c r="O4" s="84"/>
      <c r="P4" s="84"/>
      <c r="Q4" s="84"/>
      <c r="R4" s="84"/>
      <c r="S4" s="84"/>
      <c r="T4" s="84"/>
      <c r="U4" s="84"/>
      <c r="V4" s="85"/>
      <c r="W4" s="83" t="s">
        <v>43</v>
      </c>
      <c r="X4" s="84"/>
      <c r="Y4" s="84"/>
      <c r="Z4" s="84"/>
      <c r="AA4" s="84"/>
      <c r="AB4" s="84"/>
      <c r="AC4" s="84"/>
      <c r="AD4" s="84"/>
      <c r="AE4" s="84"/>
      <c r="AF4" s="85"/>
      <c r="AG4" s="108" t="s">
        <v>44</v>
      </c>
      <c r="AH4" s="109"/>
      <c r="AI4" s="109"/>
      <c r="AJ4" s="109"/>
      <c r="AK4" s="109"/>
      <c r="AL4" s="109"/>
      <c r="AM4" s="109"/>
      <c r="AN4" s="109"/>
      <c r="AO4" s="91" t="s">
        <v>56</v>
      </c>
      <c r="AP4" s="92"/>
      <c r="AQ4" s="113" t="s">
        <v>19</v>
      </c>
      <c r="AR4" s="103" t="s">
        <v>53</v>
      </c>
      <c r="AS4" s="100" t="s">
        <v>57</v>
      </c>
      <c r="AT4" s="100" t="s">
        <v>64</v>
      </c>
      <c r="AU4" s="100" t="s">
        <v>65</v>
      </c>
      <c r="AV4" s="100" t="s">
        <v>54</v>
      </c>
      <c r="AW4" s="100" t="s">
        <v>62</v>
      </c>
      <c r="AX4" s="100" t="s">
        <v>66</v>
      </c>
      <c r="AY4" s="100" t="s">
        <v>58</v>
      </c>
      <c r="AZ4" s="100" t="s">
        <v>41</v>
      </c>
      <c r="BA4" s="65" t="s">
        <v>59</v>
      </c>
      <c r="BB4" s="65"/>
      <c r="BC4" s="110" t="s">
        <v>20</v>
      </c>
    </row>
    <row r="5" spans="1:55" ht="32.4" customHeight="1" thickBot="1">
      <c r="A5" s="75"/>
      <c r="B5" s="78"/>
      <c r="C5" s="86" t="s">
        <v>60</v>
      </c>
      <c r="D5" s="86"/>
      <c r="E5" s="86"/>
      <c r="F5" s="86"/>
      <c r="G5" s="86"/>
      <c r="H5" s="86"/>
      <c r="I5" s="86"/>
      <c r="J5" s="87"/>
      <c r="K5" s="91" t="s">
        <v>61</v>
      </c>
      <c r="L5" s="92"/>
      <c r="M5" s="86" t="s">
        <v>60</v>
      </c>
      <c r="N5" s="86"/>
      <c r="O5" s="86"/>
      <c r="P5" s="86"/>
      <c r="Q5" s="86"/>
      <c r="R5" s="86"/>
      <c r="S5" s="86"/>
      <c r="T5" s="87"/>
      <c r="U5" s="88" t="s">
        <v>61</v>
      </c>
      <c r="V5" s="88"/>
      <c r="W5" s="70" t="s">
        <v>60</v>
      </c>
      <c r="X5" s="86"/>
      <c r="Y5" s="86"/>
      <c r="Z5" s="86"/>
      <c r="AA5" s="86"/>
      <c r="AB5" s="86"/>
      <c r="AC5" s="86"/>
      <c r="AD5" s="87"/>
      <c r="AE5" s="91" t="s">
        <v>61</v>
      </c>
      <c r="AF5" s="92"/>
      <c r="AG5" s="86" t="s">
        <v>60</v>
      </c>
      <c r="AH5" s="86"/>
      <c r="AI5" s="86"/>
      <c r="AJ5" s="86"/>
      <c r="AK5" s="86"/>
      <c r="AL5" s="86"/>
      <c r="AM5" s="86"/>
      <c r="AN5" s="87"/>
      <c r="AO5" s="106"/>
      <c r="AP5" s="107"/>
      <c r="AQ5" s="114"/>
      <c r="AR5" s="104"/>
      <c r="AS5" s="101"/>
      <c r="AT5" s="101"/>
      <c r="AU5" s="101"/>
      <c r="AV5" s="101"/>
      <c r="AW5" s="101"/>
      <c r="AX5" s="101"/>
      <c r="AY5" s="101"/>
      <c r="AZ5" s="101"/>
      <c r="BA5" s="66"/>
      <c r="BB5" s="66"/>
      <c r="BC5" s="111"/>
    </row>
    <row r="6" spans="1:55" ht="113.25" customHeight="1" thickBot="1">
      <c r="A6" s="75"/>
      <c r="B6" s="78"/>
      <c r="C6" s="70" t="s">
        <v>21</v>
      </c>
      <c r="D6" s="71"/>
      <c r="E6" s="72" t="s">
        <v>22</v>
      </c>
      <c r="F6" s="71"/>
      <c r="G6" s="72" t="s">
        <v>45</v>
      </c>
      <c r="H6" s="71"/>
      <c r="I6" s="72" t="s">
        <v>46</v>
      </c>
      <c r="J6" s="87"/>
      <c r="K6" s="93"/>
      <c r="L6" s="94"/>
      <c r="M6" s="70" t="s">
        <v>23</v>
      </c>
      <c r="N6" s="71"/>
      <c r="O6" s="72" t="s">
        <v>22</v>
      </c>
      <c r="P6" s="71"/>
      <c r="Q6" s="72" t="s">
        <v>47</v>
      </c>
      <c r="R6" s="71"/>
      <c r="S6" s="72" t="s">
        <v>48</v>
      </c>
      <c r="T6" s="87"/>
      <c r="U6" s="89"/>
      <c r="V6" s="89"/>
      <c r="W6" s="70" t="s">
        <v>23</v>
      </c>
      <c r="X6" s="71"/>
      <c r="Y6" s="72" t="s">
        <v>22</v>
      </c>
      <c r="Z6" s="71"/>
      <c r="AA6" s="72" t="s">
        <v>49</v>
      </c>
      <c r="AB6" s="71"/>
      <c r="AC6" s="72" t="s">
        <v>50</v>
      </c>
      <c r="AD6" s="87"/>
      <c r="AE6" s="93"/>
      <c r="AF6" s="94"/>
      <c r="AG6" s="70" t="s">
        <v>23</v>
      </c>
      <c r="AH6" s="71"/>
      <c r="AI6" s="72" t="s">
        <v>22</v>
      </c>
      <c r="AJ6" s="71"/>
      <c r="AK6" s="72" t="s">
        <v>51</v>
      </c>
      <c r="AL6" s="71"/>
      <c r="AM6" s="72" t="s">
        <v>52</v>
      </c>
      <c r="AN6" s="86"/>
      <c r="AO6" s="93"/>
      <c r="AP6" s="94"/>
      <c r="AQ6" s="115"/>
      <c r="AR6" s="104"/>
      <c r="AS6" s="101"/>
      <c r="AT6" s="101"/>
      <c r="AU6" s="101"/>
      <c r="AV6" s="101"/>
      <c r="AW6" s="101"/>
      <c r="AX6" s="101"/>
      <c r="AY6" s="101"/>
      <c r="AZ6" s="101"/>
      <c r="BA6" s="67"/>
      <c r="BB6" s="67"/>
      <c r="BC6" s="111"/>
    </row>
    <row r="7" spans="1:55" ht="15" customHeight="1" thickBot="1">
      <c r="A7" s="76"/>
      <c r="B7" s="79"/>
      <c r="C7" s="18" t="s">
        <v>24</v>
      </c>
      <c r="D7" s="6" t="s">
        <v>25</v>
      </c>
      <c r="E7" s="6" t="s">
        <v>24</v>
      </c>
      <c r="F7" s="6" t="s">
        <v>25</v>
      </c>
      <c r="G7" s="6" t="s">
        <v>24</v>
      </c>
      <c r="H7" s="6" t="s">
        <v>25</v>
      </c>
      <c r="I7" s="6" t="s">
        <v>24</v>
      </c>
      <c r="J7" s="6" t="s">
        <v>25</v>
      </c>
      <c r="K7" s="6" t="s">
        <v>24</v>
      </c>
      <c r="L7" s="6" t="s">
        <v>25</v>
      </c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" t="s">
        <v>24</v>
      </c>
      <c r="T7" s="6" t="s">
        <v>25</v>
      </c>
      <c r="U7" s="6" t="s">
        <v>24</v>
      </c>
      <c r="V7" s="6" t="s">
        <v>25</v>
      </c>
      <c r="W7" s="6" t="s">
        <v>24</v>
      </c>
      <c r="X7" s="6" t="s">
        <v>25</v>
      </c>
      <c r="Y7" s="6" t="s">
        <v>24</v>
      </c>
      <c r="Z7" s="6" t="s">
        <v>25</v>
      </c>
      <c r="AA7" s="6" t="s">
        <v>24</v>
      </c>
      <c r="AB7" s="6" t="s">
        <v>25</v>
      </c>
      <c r="AC7" s="6" t="s">
        <v>24</v>
      </c>
      <c r="AD7" s="6" t="s">
        <v>25</v>
      </c>
      <c r="AE7" s="6" t="s">
        <v>24</v>
      </c>
      <c r="AF7" s="6" t="s">
        <v>25</v>
      </c>
      <c r="AG7" s="6" t="s">
        <v>24</v>
      </c>
      <c r="AH7" s="6" t="s">
        <v>25</v>
      </c>
      <c r="AI7" s="6" t="s">
        <v>24</v>
      </c>
      <c r="AJ7" s="6" t="s">
        <v>25</v>
      </c>
      <c r="AK7" s="6" t="s">
        <v>24</v>
      </c>
      <c r="AL7" s="6" t="s">
        <v>25</v>
      </c>
      <c r="AM7" s="6" t="s">
        <v>24</v>
      </c>
      <c r="AN7" s="19" t="s">
        <v>25</v>
      </c>
      <c r="AO7" s="6" t="s">
        <v>24</v>
      </c>
      <c r="AP7" s="6" t="s">
        <v>25</v>
      </c>
      <c r="AQ7" s="20"/>
      <c r="AR7" s="105"/>
      <c r="AS7" s="102"/>
      <c r="AT7" s="102"/>
      <c r="AU7" s="102"/>
      <c r="AV7" s="102"/>
      <c r="AW7" s="102"/>
      <c r="AX7" s="102"/>
      <c r="AY7" s="102"/>
      <c r="AZ7" s="102"/>
      <c r="BA7" s="6" t="s">
        <v>24</v>
      </c>
      <c r="BB7" s="6" t="s">
        <v>25</v>
      </c>
      <c r="BC7" s="112"/>
    </row>
    <row r="8" spans="1:55" ht="14.4" customHeight="1">
      <c r="A8" s="21"/>
      <c r="B8" s="22"/>
      <c r="C8" s="73">
        <v>1</v>
      </c>
      <c r="D8" s="69"/>
      <c r="E8" s="68">
        <v>2</v>
      </c>
      <c r="F8" s="69"/>
      <c r="G8" s="68">
        <v>3</v>
      </c>
      <c r="H8" s="69"/>
      <c r="I8" s="68">
        <v>4</v>
      </c>
      <c r="J8" s="69"/>
      <c r="K8" s="68">
        <v>5</v>
      </c>
      <c r="L8" s="69"/>
      <c r="M8" s="68">
        <v>6</v>
      </c>
      <c r="N8" s="69"/>
      <c r="O8" s="68">
        <v>7</v>
      </c>
      <c r="P8" s="69"/>
      <c r="Q8" s="68">
        <v>8</v>
      </c>
      <c r="R8" s="69"/>
      <c r="S8" s="68">
        <v>9</v>
      </c>
      <c r="T8" s="69"/>
      <c r="U8" s="68">
        <v>10</v>
      </c>
      <c r="V8" s="69"/>
      <c r="W8" s="68">
        <v>11</v>
      </c>
      <c r="X8" s="69"/>
      <c r="Y8" s="68">
        <v>12</v>
      </c>
      <c r="Z8" s="69"/>
      <c r="AA8" s="68">
        <v>13</v>
      </c>
      <c r="AB8" s="69"/>
      <c r="AC8" s="68">
        <v>14</v>
      </c>
      <c r="AD8" s="69"/>
      <c r="AE8" s="68">
        <v>15</v>
      </c>
      <c r="AF8" s="69"/>
      <c r="AG8" s="68">
        <v>16</v>
      </c>
      <c r="AH8" s="69"/>
      <c r="AI8" s="68">
        <v>17</v>
      </c>
      <c r="AJ8" s="69"/>
      <c r="AK8" s="68">
        <v>18</v>
      </c>
      <c r="AL8" s="69"/>
      <c r="AM8" s="68">
        <v>19</v>
      </c>
      <c r="AN8" s="69"/>
      <c r="AO8" s="68">
        <v>20</v>
      </c>
      <c r="AP8" s="69"/>
      <c r="AQ8" s="2">
        <v>17</v>
      </c>
      <c r="AR8" s="2">
        <v>18</v>
      </c>
      <c r="AS8" s="2"/>
      <c r="AT8" s="2"/>
      <c r="AU8" s="2"/>
      <c r="AV8" s="2"/>
      <c r="AW8" s="2"/>
      <c r="AX8" s="2"/>
      <c r="AY8" s="2">
        <v>20</v>
      </c>
      <c r="AZ8" s="2">
        <v>21</v>
      </c>
      <c r="BA8" s="98">
        <v>22</v>
      </c>
      <c r="BB8" s="99"/>
      <c r="BC8" s="2">
        <v>23</v>
      </c>
    </row>
    <row r="9" spans="1:55" ht="41.4" customHeight="1">
      <c r="A9" s="3">
        <v>1</v>
      </c>
      <c r="B9" s="4" t="s">
        <v>9</v>
      </c>
      <c r="C9" s="23">
        <v>19511</v>
      </c>
      <c r="D9" s="24">
        <v>2076</v>
      </c>
      <c r="E9" s="7">
        <v>19230</v>
      </c>
      <c r="F9" s="8">
        <v>1942</v>
      </c>
      <c r="G9" s="8">
        <v>4423</v>
      </c>
      <c r="H9" s="8">
        <v>468</v>
      </c>
      <c r="I9" s="8">
        <v>3508</v>
      </c>
      <c r="J9" s="8">
        <v>656</v>
      </c>
      <c r="K9" s="8">
        <v>49768</v>
      </c>
      <c r="L9" s="8">
        <v>28393</v>
      </c>
      <c r="M9" s="8">
        <v>4830</v>
      </c>
      <c r="N9" s="8">
        <v>7591</v>
      </c>
      <c r="O9" s="25">
        <v>2684</v>
      </c>
      <c r="P9" s="25">
        <v>2634</v>
      </c>
      <c r="Q9" s="25">
        <v>1377</v>
      </c>
      <c r="R9" s="25">
        <v>2251</v>
      </c>
      <c r="S9" s="25">
        <v>870</v>
      </c>
      <c r="T9" s="8">
        <v>5990</v>
      </c>
      <c r="U9" s="8">
        <v>31232</v>
      </c>
      <c r="V9" s="8">
        <v>46533</v>
      </c>
      <c r="W9" s="25">
        <v>1338</v>
      </c>
      <c r="X9" s="25">
        <v>2897</v>
      </c>
      <c r="Y9" s="25">
        <v>1340</v>
      </c>
      <c r="Z9" s="25">
        <v>3219</v>
      </c>
      <c r="AA9" s="25">
        <v>7240</v>
      </c>
      <c r="AB9" s="25">
        <v>12793</v>
      </c>
      <c r="AC9" s="25">
        <v>7237</v>
      </c>
      <c r="AD9" s="8">
        <v>12774</v>
      </c>
      <c r="AE9" s="8">
        <v>8255</v>
      </c>
      <c r="AF9" s="8">
        <v>37386</v>
      </c>
      <c r="AG9" s="35">
        <f t="shared" ref="AG9:AO9" si="0">C9+M9+W9</f>
        <v>25679</v>
      </c>
      <c r="AH9" s="35">
        <f t="shared" si="0"/>
        <v>12564</v>
      </c>
      <c r="AI9" s="35">
        <f t="shared" si="0"/>
        <v>23254</v>
      </c>
      <c r="AJ9" s="35">
        <f t="shared" si="0"/>
        <v>7795</v>
      </c>
      <c r="AK9" s="35">
        <f t="shared" si="0"/>
        <v>13040</v>
      </c>
      <c r="AL9" s="35">
        <f t="shared" si="0"/>
        <v>15512</v>
      </c>
      <c r="AM9" s="35">
        <f t="shared" si="0"/>
        <v>11615</v>
      </c>
      <c r="AN9" s="35">
        <f t="shared" si="0"/>
        <v>19420</v>
      </c>
      <c r="AO9" s="35">
        <f t="shared" si="0"/>
        <v>89255</v>
      </c>
      <c r="AP9" s="35">
        <v>156812</v>
      </c>
      <c r="AQ9" s="36">
        <v>2988</v>
      </c>
      <c r="AR9" s="36">
        <v>82044</v>
      </c>
      <c r="AS9" s="37">
        <f t="shared" ref="AS9:AS36" si="1">AR9*3/4</f>
        <v>61533</v>
      </c>
      <c r="AT9" s="37">
        <v>12184</v>
      </c>
      <c r="AU9" s="37">
        <v>19758</v>
      </c>
      <c r="AV9" s="37">
        <v>25741.730530000001</v>
      </c>
      <c r="AW9" s="37">
        <v>29103</v>
      </c>
      <c r="AX9" s="37">
        <f>AT9+AU9+AG9</f>
        <v>57621</v>
      </c>
      <c r="AY9" s="37">
        <f>AV9+AW9+AH9</f>
        <v>67408.730530000001</v>
      </c>
      <c r="AZ9" s="38">
        <f t="shared" ref="AZ9:AZ37" si="2">AY9/AS9*100</f>
        <v>109.54890957697496</v>
      </c>
      <c r="BA9" s="36">
        <v>7364</v>
      </c>
      <c r="BB9" s="36">
        <v>14165</v>
      </c>
      <c r="BC9" s="38">
        <f t="shared" ref="BC9:BC27" si="3">BB9/AP9*100</f>
        <v>9.0331097109915071</v>
      </c>
    </row>
    <row r="10" spans="1:55" ht="41.4" customHeight="1">
      <c r="A10" s="3">
        <v>2</v>
      </c>
      <c r="B10" s="4" t="s">
        <v>8</v>
      </c>
      <c r="C10" s="26">
        <v>856</v>
      </c>
      <c r="D10" s="13">
        <v>193</v>
      </c>
      <c r="E10" s="13">
        <v>856</v>
      </c>
      <c r="F10" s="13">
        <v>172</v>
      </c>
      <c r="G10" s="13">
        <v>166</v>
      </c>
      <c r="H10" s="13">
        <v>49</v>
      </c>
      <c r="I10" s="13">
        <v>40</v>
      </c>
      <c r="J10" s="13">
        <v>11</v>
      </c>
      <c r="K10" s="9">
        <v>10432</v>
      </c>
      <c r="L10" s="9">
        <v>2807.32</v>
      </c>
      <c r="M10" s="13">
        <v>1186</v>
      </c>
      <c r="N10" s="13">
        <v>2481</v>
      </c>
      <c r="O10" s="13">
        <v>1186</v>
      </c>
      <c r="P10" s="13">
        <v>1910</v>
      </c>
      <c r="Q10" s="13">
        <v>203</v>
      </c>
      <c r="R10" s="13">
        <v>346</v>
      </c>
      <c r="S10" s="13">
        <v>28</v>
      </c>
      <c r="T10" s="13">
        <v>48</v>
      </c>
      <c r="U10" s="9">
        <v>15683</v>
      </c>
      <c r="V10" s="9">
        <v>22929.47</v>
      </c>
      <c r="W10" s="13">
        <v>147</v>
      </c>
      <c r="X10" s="13">
        <v>1243</v>
      </c>
      <c r="Y10" s="13">
        <v>147</v>
      </c>
      <c r="Z10" s="13">
        <v>919</v>
      </c>
      <c r="AA10" s="13">
        <v>7</v>
      </c>
      <c r="AB10" s="13">
        <v>58</v>
      </c>
      <c r="AC10" s="13">
        <v>1</v>
      </c>
      <c r="AD10" s="13">
        <v>6</v>
      </c>
      <c r="AE10" s="9">
        <v>3150</v>
      </c>
      <c r="AF10" s="9">
        <v>19413.379999999994</v>
      </c>
      <c r="AG10" s="35">
        <f t="shared" ref="AG10:AG22" si="4">C10+M10+W10</f>
        <v>2189</v>
      </c>
      <c r="AH10" s="35">
        <f t="shared" ref="AH10:AH22" si="5">D10+N10+X10</f>
        <v>3917</v>
      </c>
      <c r="AI10" s="35">
        <f t="shared" ref="AI10:AI22" si="6">E10+O10+Y10</f>
        <v>2189</v>
      </c>
      <c r="AJ10" s="35">
        <f t="shared" ref="AJ10:AJ22" si="7">F10+P10+Z10</f>
        <v>3001</v>
      </c>
      <c r="AK10" s="35">
        <f t="shared" ref="AK10:AK22" si="8">G10+Q10+AA10</f>
        <v>376</v>
      </c>
      <c r="AL10" s="35">
        <f t="shared" ref="AL10:AL22" si="9">H10+R10+AB10</f>
        <v>453</v>
      </c>
      <c r="AM10" s="35">
        <f t="shared" ref="AM10:AM22" si="10">I10+S10+AC10</f>
        <v>69</v>
      </c>
      <c r="AN10" s="35">
        <f t="shared" ref="AN10:AN22" si="11">J10+T10+AD10</f>
        <v>65</v>
      </c>
      <c r="AO10" s="35">
        <f t="shared" ref="AO10:AO22" si="12">K10+U10+AE10</f>
        <v>29265</v>
      </c>
      <c r="AP10" s="35">
        <f t="shared" ref="AP10:AP22" si="13">L10+V10+AF10</f>
        <v>45150.17</v>
      </c>
      <c r="AQ10" s="39">
        <v>5043</v>
      </c>
      <c r="AR10" s="37">
        <v>30000</v>
      </c>
      <c r="AS10" s="37">
        <f t="shared" si="1"/>
        <v>22500</v>
      </c>
      <c r="AT10" s="37">
        <v>0</v>
      </c>
      <c r="AU10" s="37">
        <v>6054</v>
      </c>
      <c r="AV10" s="37">
        <v>0</v>
      </c>
      <c r="AW10" s="37">
        <v>103.19999999999999</v>
      </c>
      <c r="AX10" s="37">
        <f t="shared" ref="AX10:AX37" si="14">AT10+AU10+AG10</f>
        <v>8243</v>
      </c>
      <c r="AY10" s="37">
        <f t="shared" ref="AY10:AY36" si="15">AV10+AW10+AH10</f>
        <v>4020.2</v>
      </c>
      <c r="AZ10" s="38">
        <f t="shared" si="2"/>
        <v>17.867555555555555</v>
      </c>
      <c r="BA10" s="36">
        <v>1746</v>
      </c>
      <c r="BB10" s="36">
        <v>2439</v>
      </c>
      <c r="BC10" s="38">
        <f t="shared" si="3"/>
        <v>5.4019730158269619</v>
      </c>
    </row>
    <row r="11" spans="1:55" ht="41.4" customHeight="1">
      <c r="A11" s="3">
        <v>3</v>
      </c>
      <c r="B11" s="4" t="s">
        <v>0</v>
      </c>
      <c r="C11" s="26">
        <v>696</v>
      </c>
      <c r="D11" s="27">
        <v>333</v>
      </c>
      <c r="E11" s="10">
        <v>561</v>
      </c>
      <c r="F11" s="10">
        <v>229</v>
      </c>
      <c r="G11" s="10">
        <v>124</v>
      </c>
      <c r="H11" s="10">
        <v>76</v>
      </c>
      <c r="I11" s="10">
        <v>128</v>
      </c>
      <c r="J11" s="9">
        <v>104</v>
      </c>
      <c r="K11" s="9">
        <v>6425</v>
      </c>
      <c r="L11" s="9">
        <v>2522</v>
      </c>
      <c r="M11" s="10">
        <v>434</v>
      </c>
      <c r="N11" s="10">
        <v>779</v>
      </c>
      <c r="O11" s="28">
        <v>332</v>
      </c>
      <c r="P11" s="28">
        <v>558</v>
      </c>
      <c r="Q11" s="28">
        <v>68</v>
      </c>
      <c r="R11" s="28">
        <v>95</v>
      </c>
      <c r="S11" s="28">
        <v>87</v>
      </c>
      <c r="T11" s="9">
        <v>136</v>
      </c>
      <c r="U11" s="9">
        <v>5125</v>
      </c>
      <c r="V11" s="9">
        <v>7615</v>
      </c>
      <c r="W11" s="28">
        <v>27</v>
      </c>
      <c r="X11" s="28">
        <v>219</v>
      </c>
      <c r="Y11" s="28">
        <v>27</v>
      </c>
      <c r="Z11" s="28">
        <v>174</v>
      </c>
      <c r="AA11" s="28">
        <v>5</v>
      </c>
      <c r="AB11" s="28">
        <v>32</v>
      </c>
      <c r="AC11" s="28">
        <v>9</v>
      </c>
      <c r="AD11" s="9">
        <v>68</v>
      </c>
      <c r="AE11" s="9">
        <v>635</v>
      </c>
      <c r="AF11" s="9">
        <v>4620</v>
      </c>
      <c r="AG11" s="35">
        <f t="shared" si="4"/>
        <v>1157</v>
      </c>
      <c r="AH11" s="35">
        <f t="shared" si="5"/>
        <v>1331</v>
      </c>
      <c r="AI11" s="35">
        <f t="shared" si="6"/>
        <v>920</v>
      </c>
      <c r="AJ11" s="35">
        <f t="shared" si="7"/>
        <v>961</v>
      </c>
      <c r="AK11" s="35">
        <f t="shared" si="8"/>
        <v>197</v>
      </c>
      <c r="AL11" s="35">
        <f t="shared" si="9"/>
        <v>203</v>
      </c>
      <c r="AM11" s="35">
        <f t="shared" si="10"/>
        <v>224</v>
      </c>
      <c r="AN11" s="35">
        <f t="shared" si="11"/>
        <v>308</v>
      </c>
      <c r="AO11" s="35">
        <f t="shared" si="12"/>
        <v>12185</v>
      </c>
      <c r="AP11" s="35">
        <f t="shared" si="13"/>
        <v>14757</v>
      </c>
      <c r="AQ11" s="40">
        <v>0</v>
      </c>
      <c r="AR11" s="36">
        <v>10500</v>
      </c>
      <c r="AS11" s="37">
        <f t="shared" si="1"/>
        <v>7875</v>
      </c>
      <c r="AT11" s="37">
        <v>300</v>
      </c>
      <c r="AU11" s="37">
        <v>552</v>
      </c>
      <c r="AV11" s="37">
        <v>411</v>
      </c>
      <c r="AW11" s="37">
        <v>993</v>
      </c>
      <c r="AX11" s="37">
        <f t="shared" si="14"/>
        <v>2009</v>
      </c>
      <c r="AY11" s="37">
        <f t="shared" si="15"/>
        <v>2735</v>
      </c>
      <c r="AZ11" s="38">
        <f t="shared" si="2"/>
        <v>34.730158730158728</v>
      </c>
      <c r="BA11" s="36">
        <v>533</v>
      </c>
      <c r="BB11" s="36">
        <v>609</v>
      </c>
      <c r="BC11" s="38">
        <f t="shared" si="3"/>
        <v>4.1268550518398044</v>
      </c>
    </row>
    <row r="12" spans="1:55" ht="41.4" customHeight="1">
      <c r="A12" s="3">
        <v>4</v>
      </c>
      <c r="B12" s="4" t="s">
        <v>1</v>
      </c>
      <c r="C12" s="13">
        <v>110</v>
      </c>
      <c r="D12" s="14">
        <v>41.965000000000003</v>
      </c>
      <c r="E12" s="11">
        <v>110</v>
      </c>
      <c r="F12" s="11">
        <v>41.965000000000003</v>
      </c>
      <c r="G12" s="11"/>
      <c r="H12" s="11"/>
      <c r="I12" s="11"/>
      <c r="J12" s="9"/>
      <c r="K12" s="9">
        <v>3248</v>
      </c>
      <c r="L12" s="9">
        <v>984.05441669999982</v>
      </c>
      <c r="M12" s="11">
        <v>228</v>
      </c>
      <c r="N12" s="11">
        <v>481.12428999999997</v>
      </c>
      <c r="O12" s="15">
        <v>228</v>
      </c>
      <c r="P12" s="15">
        <v>481.12428999999997</v>
      </c>
      <c r="Q12" s="15"/>
      <c r="R12" s="15"/>
      <c r="S12" s="15"/>
      <c r="T12" s="9"/>
      <c r="U12" s="9">
        <v>3135</v>
      </c>
      <c r="V12" s="9">
        <v>5086.5881171999999</v>
      </c>
      <c r="W12" s="15">
        <v>36</v>
      </c>
      <c r="X12" s="15">
        <v>301.87164999999999</v>
      </c>
      <c r="Y12" s="15">
        <v>36</v>
      </c>
      <c r="Z12" s="15">
        <v>301.87164999999999</v>
      </c>
      <c r="AA12" s="15"/>
      <c r="AB12" s="15"/>
      <c r="AC12" s="15"/>
      <c r="AD12" s="9"/>
      <c r="AE12" s="9">
        <v>769</v>
      </c>
      <c r="AF12" s="9">
        <v>5110.3485368000011</v>
      </c>
      <c r="AG12" s="35">
        <f t="shared" si="4"/>
        <v>374</v>
      </c>
      <c r="AH12" s="35">
        <f t="shared" si="5"/>
        <v>824.96093999999994</v>
      </c>
      <c r="AI12" s="35">
        <f t="shared" si="6"/>
        <v>374</v>
      </c>
      <c r="AJ12" s="35">
        <f t="shared" si="7"/>
        <v>824.96093999999994</v>
      </c>
      <c r="AK12" s="35">
        <f t="shared" si="8"/>
        <v>0</v>
      </c>
      <c r="AL12" s="35">
        <f t="shared" si="9"/>
        <v>0</v>
      </c>
      <c r="AM12" s="35">
        <f t="shared" si="10"/>
        <v>0</v>
      </c>
      <c r="AN12" s="35">
        <f t="shared" si="11"/>
        <v>0</v>
      </c>
      <c r="AO12" s="35">
        <f t="shared" si="12"/>
        <v>7152</v>
      </c>
      <c r="AP12" s="35">
        <f t="shared" si="13"/>
        <v>11180.991070700002</v>
      </c>
      <c r="AQ12" s="40"/>
      <c r="AR12" s="36">
        <v>14350</v>
      </c>
      <c r="AS12" s="37">
        <f t="shared" si="1"/>
        <v>10762.5</v>
      </c>
      <c r="AT12" s="37">
        <v>352</v>
      </c>
      <c r="AU12" s="37">
        <v>108</v>
      </c>
      <c r="AV12" s="37">
        <v>234.58498510000015</v>
      </c>
      <c r="AW12" s="37">
        <v>289.03000000000003</v>
      </c>
      <c r="AX12" s="37">
        <f t="shared" si="14"/>
        <v>834</v>
      </c>
      <c r="AY12" s="37">
        <f t="shared" si="15"/>
        <v>1348.5759251000002</v>
      </c>
      <c r="AZ12" s="38">
        <f t="shared" si="2"/>
        <v>12.530322184436704</v>
      </c>
      <c r="BA12" s="36">
        <v>1137</v>
      </c>
      <c r="BB12" s="36">
        <v>1543</v>
      </c>
      <c r="BC12" s="38">
        <f t="shared" si="3"/>
        <v>13.800207783399996</v>
      </c>
    </row>
    <row r="13" spans="1:55" ht="41.4" customHeight="1">
      <c r="A13" s="3">
        <v>5</v>
      </c>
      <c r="B13" s="4" t="s">
        <v>2</v>
      </c>
      <c r="C13" s="13">
        <v>0</v>
      </c>
      <c r="D13" s="14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9">
        <v>0</v>
      </c>
      <c r="K13" s="9">
        <v>4651</v>
      </c>
      <c r="L13" s="9">
        <v>962</v>
      </c>
      <c r="M13" s="11">
        <v>0</v>
      </c>
      <c r="N13" s="11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9">
        <v>0</v>
      </c>
      <c r="U13" s="9">
        <v>4678</v>
      </c>
      <c r="V13" s="9">
        <v>6891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9">
        <v>0</v>
      </c>
      <c r="AE13" s="9">
        <v>756</v>
      </c>
      <c r="AF13" s="9">
        <v>3821</v>
      </c>
      <c r="AG13" s="35">
        <f t="shared" si="4"/>
        <v>0</v>
      </c>
      <c r="AH13" s="35">
        <f t="shared" si="5"/>
        <v>0</v>
      </c>
      <c r="AI13" s="35">
        <f t="shared" si="6"/>
        <v>0</v>
      </c>
      <c r="AJ13" s="35">
        <f t="shared" si="7"/>
        <v>0</v>
      </c>
      <c r="AK13" s="35">
        <f t="shared" si="8"/>
        <v>0</v>
      </c>
      <c r="AL13" s="35">
        <f t="shared" si="9"/>
        <v>0</v>
      </c>
      <c r="AM13" s="35">
        <f t="shared" si="10"/>
        <v>0</v>
      </c>
      <c r="AN13" s="35">
        <f t="shared" si="11"/>
        <v>0</v>
      </c>
      <c r="AO13" s="35">
        <f t="shared" si="12"/>
        <v>10085</v>
      </c>
      <c r="AP13" s="35">
        <f t="shared" si="13"/>
        <v>11674</v>
      </c>
      <c r="AQ13" s="40"/>
      <c r="AR13" s="36">
        <v>9800</v>
      </c>
      <c r="AS13" s="37">
        <f t="shared" si="1"/>
        <v>7350</v>
      </c>
      <c r="AT13" s="37">
        <v>5813</v>
      </c>
      <c r="AU13" s="37">
        <v>0</v>
      </c>
      <c r="AV13" s="37">
        <v>9142.0659369999994</v>
      </c>
      <c r="AW13" s="37">
        <v>0</v>
      </c>
      <c r="AX13" s="37">
        <f t="shared" si="14"/>
        <v>5813</v>
      </c>
      <c r="AY13" s="37">
        <f t="shared" si="15"/>
        <v>9142.0659369999994</v>
      </c>
      <c r="AZ13" s="38">
        <f t="shared" si="2"/>
        <v>124.38184948299318</v>
      </c>
      <c r="BA13" s="36">
        <v>1227</v>
      </c>
      <c r="BB13" s="36">
        <v>1517</v>
      </c>
      <c r="BC13" s="38">
        <f t="shared" si="3"/>
        <v>12.994689052595513</v>
      </c>
    </row>
    <row r="14" spans="1:55" ht="41.4" customHeight="1">
      <c r="A14" s="3">
        <v>6</v>
      </c>
      <c r="B14" s="4" t="s">
        <v>3</v>
      </c>
      <c r="C14" s="13">
        <v>17</v>
      </c>
      <c r="D14" s="14">
        <v>4.7</v>
      </c>
      <c r="E14" s="11">
        <v>17</v>
      </c>
      <c r="F14" s="11">
        <v>4.7</v>
      </c>
      <c r="G14" s="11">
        <v>0</v>
      </c>
      <c r="H14" s="11">
        <v>0</v>
      </c>
      <c r="I14" s="11">
        <v>0</v>
      </c>
      <c r="J14" s="9">
        <v>0</v>
      </c>
      <c r="K14" s="9">
        <v>766</v>
      </c>
      <c r="L14" s="9">
        <v>383.62</v>
      </c>
      <c r="M14" s="11">
        <v>7</v>
      </c>
      <c r="N14" s="11">
        <v>4.66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9">
        <v>0</v>
      </c>
      <c r="U14" s="9">
        <v>769</v>
      </c>
      <c r="V14" s="9">
        <v>2816.5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9">
        <v>0</v>
      </c>
      <c r="AE14" s="9">
        <v>482</v>
      </c>
      <c r="AF14" s="9">
        <v>4038</v>
      </c>
      <c r="AG14" s="35">
        <f t="shared" si="4"/>
        <v>24</v>
      </c>
      <c r="AH14" s="35">
        <f t="shared" si="5"/>
        <v>9.36</v>
      </c>
      <c r="AI14" s="35">
        <f t="shared" si="6"/>
        <v>17</v>
      </c>
      <c r="AJ14" s="35">
        <f t="shared" si="7"/>
        <v>4.7</v>
      </c>
      <c r="AK14" s="35">
        <f t="shared" si="8"/>
        <v>0</v>
      </c>
      <c r="AL14" s="35">
        <f t="shared" si="9"/>
        <v>0</v>
      </c>
      <c r="AM14" s="35">
        <f t="shared" si="10"/>
        <v>0</v>
      </c>
      <c r="AN14" s="35">
        <f t="shared" si="11"/>
        <v>0</v>
      </c>
      <c r="AO14" s="35">
        <f t="shared" si="12"/>
        <v>2017</v>
      </c>
      <c r="AP14" s="35">
        <f t="shared" si="13"/>
        <v>7238.12</v>
      </c>
      <c r="AQ14" s="40"/>
      <c r="AR14" s="36">
        <v>3589</v>
      </c>
      <c r="AS14" s="37">
        <f t="shared" si="1"/>
        <v>2691.75</v>
      </c>
      <c r="AT14" s="37">
        <v>16</v>
      </c>
      <c r="AU14" s="37">
        <v>123</v>
      </c>
      <c r="AV14" s="37">
        <v>30</v>
      </c>
      <c r="AW14" s="37">
        <v>268</v>
      </c>
      <c r="AX14" s="37">
        <f t="shared" si="14"/>
        <v>163</v>
      </c>
      <c r="AY14" s="37">
        <f t="shared" si="15"/>
        <v>307.36</v>
      </c>
      <c r="AZ14" s="38">
        <f t="shared" si="2"/>
        <v>11.418593851583543</v>
      </c>
      <c r="BA14" s="36">
        <v>130</v>
      </c>
      <c r="BB14" s="36">
        <v>262</v>
      </c>
      <c r="BC14" s="38">
        <f t="shared" si="3"/>
        <v>3.6197244588373776</v>
      </c>
    </row>
    <row r="15" spans="1:55" ht="41.4" customHeight="1">
      <c r="A15" s="3">
        <v>7</v>
      </c>
      <c r="B15" s="4" t="s">
        <v>4</v>
      </c>
      <c r="C15" s="26">
        <v>1547</v>
      </c>
      <c r="D15" s="14">
        <v>478</v>
      </c>
      <c r="E15" s="14">
        <v>1547</v>
      </c>
      <c r="F15" s="14">
        <v>452</v>
      </c>
      <c r="G15" s="14">
        <v>603</v>
      </c>
      <c r="H15" s="14">
        <v>171</v>
      </c>
      <c r="I15" s="14">
        <v>341</v>
      </c>
      <c r="J15" s="14">
        <v>104</v>
      </c>
      <c r="K15" s="14">
        <v>37653</v>
      </c>
      <c r="L15" s="14">
        <v>4270</v>
      </c>
      <c r="M15" s="14">
        <v>669</v>
      </c>
      <c r="N15" s="14">
        <v>1598</v>
      </c>
      <c r="O15" s="14">
        <v>669</v>
      </c>
      <c r="P15" s="14">
        <v>1454</v>
      </c>
      <c r="Q15" s="14">
        <v>95</v>
      </c>
      <c r="R15" s="14">
        <v>145</v>
      </c>
      <c r="S15" s="14">
        <v>70</v>
      </c>
      <c r="T15" s="14">
        <v>131</v>
      </c>
      <c r="U15" s="14">
        <v>7401</v>
      </c>
      <c r="V15" s="14">
        <v>11334</v>
      </c>
      <c r="W15" s="14">
        <v>147</v>
      </c>
      <c r="X15" s="14">
        <v>1175</v>
      </c>
      <c r="Y15" s="14">
        <v>147</v>
      </c>
      <c r="Z15" s="14">
        <v>1093</v>
      </c>
      <c r="AA15" s="14">
        <v>10</v>
      </c>
      <c r="AB15" s="14">
        <v>61</v>
      </c>
      <c r="AC15" s="14">
        <v>1</v>
      </c>
      <c r="AD15" s="14">
        <v>6</v>
      </c>
      <c r="AE15" s="27">
        <v>4055</v>
      </c>
      <c r="AF15" s="27">
        <v>15840</v>
      </c>
      <c r="AG15" s="35">
        <f t="shared" si="4"/>
        <v>2363</v>
      </c>
      <c r="AH15" s="35">
        <f t="shared" si="5"/>
        <v>3251</v>
      </c>
      <c r="AI15" s="35">
        <f t="shared" si="6"/>
        <v>2363</v>
      </c>
      <c r="AJ15" s="35">
        <f t="shared" si="7"/>
        <v>2999</v>
      </c>
      <c r="AK15" s="35">
        <f t="shared" si="8"/>
        <v>708</v>
      </c>
      <c r="AL15" s="35">
        <f t="shared" si="9"/>
        <v>377</v>
      </c>
      <c r="AM15" s="35">
        <f t="shared" si="10"/>
        <v>412</v>
      </c>
      <c r="AN15" s="35">
        <f t="shared" si="11"/>
        <v>241</v>
      </c>
      <c r="AO15" s="35">
        <f t="shared" si="12"/>
        <v>49109</v>
      </c>
      <c r="AP15" s="35">
        <f t="shared" si="13"/>
        <v>31444</v>
      </c>
      <c r="AQ15" s="40">
        <v>0</v>
      </c>
      <c r="AR15" s="36">
        <v>32000</v>
      </c>
      <c r="AS15" s="37">
        <f t="shared" si="1"/>
        <v>24000</v>
      </c>
      <c r="AT15" s="37">
        <v>14375</v>
      </c>
      <c r="AU15" s="37">
        <v>9286</v>
      </c>
      <c r="AV15" s="37">
        <v>13400</v>
      </c>
      <c r="AW15" s="37">
        <v>9956.0000000000018</v>
      </c>
      <c r="AX15" s="37">
        <f t="shared" si="14"/>
        <v>26024</v>
      </c>
      <c r="AY15" s="37">
        <f t="shared" si="15"/>
        <v>26607</v>
      </c>
      <c r="AZ15" s="38">
        <f t="shared" si="2"/>
        <v>110.8625</v>
      </c>
      <c r="BA15" s="36">
        <v>2424</v>
      </c>
      <c r="BB15" s="36">
        <v>5458</v>
      </c>
      <c r="BC15" s="38">
        <f t="shared" si="3"/>
        <v>17.357842513675106</v>
      </c>
    </row>
    <row r="16" spans="1:55" ht="41.4" customHeight="1">
      <c r="A16" s="3">
        <v>8</v>
      </c>
      <c r="B16" s="4" t="s">
        <v>5</v>
      </c>
      <c r="C16" s="13">
        <v>1080</v>
      </c>
      <c r="D16" s="14">
        <v>180.92068999999998</v>
      </c>
      <c r="E16" s="11">
        <v>1080</v>
      </c>
      <c r="F16" s="11">
        <v>153.43812620000003</v>
      </c>
      <c r="G16" s="11">
        <v>232</v>
      </c>
      <c r="H16" s="11">
        <v>28.678575800000004</v>
      </c>
      <c r="I16" s="11">
        <v>169</v>
      </c>
      <c r="J16" s="9">
        <v>20.949059999999996</v>
      </c>
      <c r="K16" s="9">
        <v>11562</v>
      </c>
      <c r="L16" s="9">
        <v>1122.8763509999999</v>
      </c>
      <c r="M16" s="11">
        <v>559</v>
      </c>
      <c r="N16" s="11">
        <v>1051.2737300000001</v>
      </c>
      <c r="O16" s="15">
        <v>559</v>
      </c>
      <c r="P16" s="15">
        <v>855.90830870000002</v>
      </c>
      <c r="Q16" s="15">
        <v>103</v>
      </c>
      <c r="R16" s="15">
        <v>159.03405429999998</v>
      </c>
      <c r="S16" s="15">
        <v>130</v>
      </c>
      <c r="T16" s="9">
        <v>60.056599199999994</v>
      </c>
      <c r="U16" s="9">
        <v>7229</v>
      </c>
      <c r="V16" s="9">
        <v>8997.4867607000015</v>
      </c>
      <c r="W16" s="15">
        <v>97</v>
      </c>
      <c r="X16" s="15">
        <v>760.14772000000005</v>
      </c>
      <c r="Y16" s="15">
        <v>97</v>
      </c>
      <c r="Z16" s="15">
        <v>581.60815160000004</v>
      </c>
      <c r="AA16" s="15">
        <v>19</v>
      </c>
      <c r="AB16" s="15">
        <v>110.19536880000003</v>
      </c>
      <c r="AC16" s="15">
        <v>2</v>
      </c>
      <c r="AD16" s="9">
        <v>13.87</v>
      </c>
      <c r="AE16" s="9">
        <v>1517</v>
      </c>
      <c r="AF16" s="9">
        <v>7784.5900465999985</v>
      </c>
      <c r="AG16" s="35">
        <f t="shared" si="4"/>
        <v>1736</v>
      </c>
      <c r="AH16" s="35">
        <f t="shared" si="5"/>
        <v>1992.3421400000002</v>
      </c>
      <c r="AI16" s="35">
        <f t="shared" si="6"/>
        <v>1736</v>
      </c>
      <c r="AJ16" s="35">
        <f t="shared" si="7"/>
        <v>1590.9545865</v>
      </c>
      <c r="AK16" s="35">
        <f t="shared" si="8"/>
        <v>354</v>
      </c>
      <c r="AL16" s="35">
        <f t="shared" si="9"/>
        <v>297.9079989</v>
      </c>
      <c r="AM16" s="35">
        <f t="shared" si="10"/>
        <v>301</v>
      </c>
      <c r="AN16" s="35">
        <f t="shared" si="11"/>
        <v>94.875659200000001</v>
      </c>
      <c r="AO16" s="35">
        <f t="shared" si="12"/>
        <v>20308</v>
      </c>
      <c r="AP16" s="35">
        <f t="shared" si="13"/>
        <v>17904.953158299999</v>
      </c>
      <c r="AQ16" s="40"/>
      <c r="AR16" s="36">
        <v>12417</v>
      </c>
      <c r="AS16" s="37">
        <f t="shared" si="1"/>
        <v>9312.75</v>
      </c>
      <c r="AT16" s="37">
        <v>6166</v>
      </c>
      <c r="AU16" s="37">
        <v>6166</v>
      </c>
      <c r="AV16" s="37">
        <v>11579</v>
      </c>
      <c r="AW16" s="37">
        <v>11579</v>
      </c>
      <c r="AX16" s="37">
        <f t="shared" si="14"/>
        <v>14068</v>
      </c>
      <c r="AY16" s="37">
        <f t="shared" si="15"/>
        <v>25150.342140000001</v>
      </c>
      <c r="AZ16" s="38">
        <f t="shared" si="2"/>
        <v>270.06353805266974</v>
      </c>
      <c r="BA16" s="36">
        <v>472</v>
      </c>
      <c r="BB16" s="36">
        <v>553</v>
      </c>
      <c r="BC16" s="38">
        <f t="shared" si="3"/>
        <v>3.0885308389854793</v>
      </c>
    </row>
    <row r="17" spans="1:55" ht="41.4" customHeight="1">
      <c r="A17" s="3">
        <v>9</v>
      </c>
      <c r="B17" s="4" t="s">
        <v>6</v>
      </c>
      <c r="C17" s="13">
        <v>330</v>
      </c>
      <c r="D17" s="13">
        <v>296.26283999999998</v>
      </c>
      <c r="E17" s="13">
        <v>330</v>
      </c>
      <c r="F17" s="13">
        <v>296.26283999999998</v>
      </c>
      <c r="G17" s="13">
        <v>33</v>
      </c>
      <c r="H17" s="13">
        <v>18.572200000000002</v>
      </c>
      <c r="I17" s="13">
        <v>47</v>
      </c>
      <c r="J17" s="13">
        <v>21.61</v>
      </c>
      <c r="K17" s="9">
        <v>2859.25</v>
      </c>
      <c r="L17" s="9">
        <v>1200.4594963000002</v>
      </c>
      <c r="M17" s="13">
        <v>508</v>
      </c>
      <c r="N17" s="13">
        <v>702.40353240000002</v>
      </c>
      <c r="O17" s="13">
        <v>389</v>
      </c>
      <c r="P17" s="13">
        <v>360.34343059999998</v>
      </c>
      <c r="Q17" s="13">
        <v>31.25</v>
      </c>
      <c r="R17" s="13">
        <v>63.647499999999994</v>
      </c>
      <c r="S17" s="13">
        <v>49</v>
      </c>
      <c r="T17" s="13">
        <v>232.97000000000003</v>
      </c>
      <c r="U17" s="9">
        <v>2297</v>
      </c>
      <c r="V17" s="9">
        <v>3256.5758102000004</v>
      </c>
      <c r="W17" s="13">
        <v>78</v>
      </c>
      <c r="X17" s="13">
        <v>686.40482420000001</v>
      </c>
      <c r="Y17" s="13">
        <v>57</v>
      </c>
      <c r="Z17" s="13">
        <v>539.48340790000009</v>
      </c>
      <c r="AA17" s="15">
        <v>0</v>
      </c>
      <c r="AB17" s="15">
        <v>0</v>
      </c>
      <c r="AC17" s="15">
        <v>0</v>
      </c>
      <c r="AD17" s="9">
        <v>0</v>
      </c>
      <c r="AE17" s="9">
        <v>462</v>
      </c>
      <c r="AF17" s="9">
        <v>1814.8680615999999</v>
      </c>
      <c r="AG17" s="35">
        <f t="shared" si="4"/>
        <v>916</v>
      </c>
      <c r="AH17" s="35">
        <f t="shared" si="5"/>
        <v>1685.0711965999999</v>
      </c>
      <c r="AI17" s="35">
        <f t="shared" si="6"/>
        <v>776</v>
      </c>
      <c r="AJ17" s="35">
        <f t="shared" si="7"/>
        <v>1196.0896785</v>
      </c>
      <c r="AK17" s="35">
        <f t="shared" si="8"/>
        <v>64.25</v>
      </c>
      <c r="AL17" s="35">
        <f t="shared" si="9"/>
        <v>82.219699999999989</v>
      </c>
      <c r="AM17" s="35">
        <f t="shared" si="10"/>
        <v>96</v>
      </c>
      <c r="AN17" s="35">
        <f t="shared" si="11"/>
        <v>254.58000000000004</v>
      </c>
      <c r="AO17" s="35">
        <f t="shared" si="12"/>
        <v>5618.25</v>
      </c>
      <c r="AP17" s="35">
        <f t="shared" si="13"/>
        <v>6271.903368100001</v>
      </c>
      <c r="AQ17" s="39">
        <v>0</v>
      </c>
      <c r="AR17" s="37">
        <v>13900</v>
      </c>
      <c r="AS17" s="37">
        <f t="shared" si="1"/>
        <v>10425</v>
      </c>
      <c r="AT17" s="37">
        <v>652</v>
      </c>
      <c r="AU17" s="37">
        <v>0</v>
      </c>
      <c r="AV17" s="37">
        <v>1495.8065000000001</v>
      </c>
      <c r="AW17" s="37">
        <v>0</v>
      </c>
      <c r="AX17" s="37">
        <f t="shared" si="14"/>
        <v>1568</v>
      </c>
      <c r="AY17" s="37">
        <f t="shared" si="15"/>
        <v>3180.8776966</v>
      </c>
      <c r="AZ17" s="38">
        <f t="shared" si="2"/>
        <v>30.512016274340525</v>
      </c>
      <c r="BA17" s="36">
        <v>578</v>
      </c>
      <c r="BB17" s="36">
        <v>680</v>
      </c>
      <c r="BC17" s="38">
        <f t="shared" si="3"/>
        <v>10.842003776056231</v>
      </c>
    </row>
    <row r="18" spans="1:55" ht="41.4" customHeight="1">
      <c r="A18" s="3">
        <v>10</v>
      </c>
      <c r="B18" s="4" t="s">
        <v>7</v>
      </c>
      <c r="C18" s="26">
        <v>134</v>
      </c>
      <c r="D18" s="27">
        <v>64</v>
      </c>
      <c r="E18" s="10">
        <v>134</v>
      </c>
      <c r="F18" s="10">
        <v>64</v>
      </c>
      <c r="G18" s="10">
        <v>40</v>
      </c>
      <c r="H18" s="11">
        <v>19.2</v>
      </c>
      <c r="I18" s="11">
        <v>20</v>
      </c>
      <c r="J18" s="9">
        <v>9.2900000000000009</v>
      </c>
      <c r="K18" s="9">
        <v>3766.5</v>
      </c>
      <c r="L18" s="9">
        <v>1835.9833333333333</v>
      </c>
      <c r="M18" s="11">
        <v>92</v>
      </c>
      <c r="N18" s="11">
        <v>284.89999999999998</v>
      </c>
      <c r="O18" s="15">
        <v>92</v>
      </c>
      <c r="P18" s="15">
        <v>284.89999999999998</v>
      </c>
      <c r="Q18" s="28">
        <v>30</v>
      </c>
      <c r="R18" s="28">
        <v>105</v>
      </c>
      <c r="S18" s="28">
        <v>11</v>
      </c>
      <c r="T18" s="12">
        <v>46.600000000000009</v>
      </c>
      <c r="U18" s="12">
        <v>4451</v>
      </c>
      <c r="V18" s="12">
        <v>15541.400000000001</v>
      </c>
      <c r="W18" s="28">
        <v>134</v>
      </c>
      <c r="X18" s="28">
        <v>1131.5999999999999</v>
      </c>
      <c r="Y18" s="28">
        <v>134</v>
      </c>
      <c r="Z18" s="28">
        <v>1131.5999999999999</v>
      </c>
      <c r="AA18" s="28">
        <v>15</v>
      </c>
      <c r="AB18" s="28">
        <v>132</v>
      </c>
      <c r="AC18" s="28">
        <v>21</v>
      </c>
      <c r="AD18" s="12">
        <v>171</v>
      </c>
      <c r="AE18" s="9">
        <v>5013.34</v>
      </c>
      <c r="AF18" s="12">
        <v>39575.302500000005</v>
      </c>
      <c r="AG18" s="35">
        <f t="shared" si="4"/>
        <v>360</v>
      </c>
      <c r="AH18" s="35">
        <f t="shared" si="5"/>
        <v>1480.5</v>
      </c>
      <c r="AI18" s="35">
        <f t="shared" si="6"/>
        <v>360</v>
      </c>
      <c r="AJ18" s="35">
        <f t="shared" si="7"/>
        <v>1480.5</v>
      </c>
      <c r="AK18" s="35">
        <f t="shared" si="8"/>
        <v>85</v>
      </c>
      <c r="AL18" s="35">
        <f t="shared" si="9"/>
        <v>256.2</v>
      </c>
      <c r="AM18" s="35">
        <f t="shared" si="10"/>
        <v>52</v>
      </c>
      <c r="AN18" s="35">
        <f t="shared" si="11"/>
        <v>226.89000000000001</v>
      </c>
      <c r="AO18" s="35">
        <f t="shared" si="12"/>
        <v>13230.84</v>
      </c>
      <c r="AP18" s="35">
        <f t="shared" si="13"/>
        <v>56952.685833333337</v>
      </c>
      <c r="AQ18" s="40">
        <v>0</v>
      </c>
      <c r="AR18" s="36">
        <v>6685</v>
      </c>
      <c r="AS18" s="37">
        <f t="shared" si="1"/>
        <v>5013.75</v>
      </c>
      <c r="AT18" s="37">
        <v>325</v>
      </c>
      <c r="AU18" s="37">
        <v>341</v>
      </c>
      <c r="AV18" s="37">
        <v>1093</v>
      </c>
      <c r="AW18" s="37">
        <v>1009</v>
      </c>
      <c r="AX18" s="37">
        <f t="shared" si="14"/>
        <v>1026</v>
      </c>
      <c r="AY18" s="37">
        <f t="shared" si="15"/>
        <v>3582.5</v>
      </c>
      <c r="AZ18" s="38">
        <f t="shared" si="2"/>
        <v>71.453502867115432</v>
      </c>
      <c r="BA18" s="36">
        <v>133</v>
      </c>
      <c r="BB18" s="36">
        <v>278</v>
      </c>
      <c r="BC18" s="38">
        <f t="shared" si="3"/>
        <v>0.48812447724333985</v>
      </c>
    </row>
    <row r="19" spans="1:55" ht="41.4" customHeight="1">
      <c r="A19" s="3">
        <v>11</v>
      </c>
      <c r="B19" s="4" t="s">
        <v>10</v>
      </c>
      <c r="C19" s="13">
        <v>1283</v>
      </c>
      <c r="D19" s="14">
        <v>292.91095689999997</v>
      </c>
      <c r="E19" s="11">
        <v>1283</v>
      </c>
      <c r="F19" s="11">
        <v>292.91095689999997</v>
      </c>
      <c r="G19" s="11">
        <v>270</v>
      </c>
      <c r="H19" s="11">
        <v>61.847710299999989</v>
      </c>
      <c r="I19" s="11">
        <v>256</v>
      </c>
      <c r="J19" s="9">
        <v>48.886091800000003</v>
      </c>
      <c r="K19" s="9">
        <v>2598</v>
      </c>
      <c r="L19" s="9">
        <v>609.36468599999989</v>
      </c>
      <c r="M19" s="11">
        <v>6242</v>
      </c>
      <c r="N19" s="11">
        <v>19315.684354600002</v>
      </c>
      <c r="O19" s="15">
        <v>6242</v>
      </c>
      <c r="P19" s="15">
        <v>19315.684354600002</v>
      </c>
      <c r="Q19" s="15">
        <v>80</v>
      </c>
      <c r="R19" s="15">
        <v>77.49035809999998</v>
      </c>
      <c r="S19" s="15">
        <v>143</v>
      </c>
      <c r="T19" s="9">
        <v>247.16294009999999</v>
      </c>
      <c r="U19" s="9">
        <v>10732</v>
      </c>
      <c r="V19" s="9">
        <v>26645.467488699993</v>
      </c>
      <c r="W19" s="15">
        <v>1486</v>
      </c>
      <c r="X19" s="15">
        <v>8477.0791112999996</v>
      </c>
      <c r="Y19" s="15">
        <v>1486</v>
      </c>
      <c r="Z19" s="15">
        <v>8477.0791112999996</v>
      </c>
      <c r="AA19" s="15">
        <v>4</v>
      </c>
      <c r="AB19" s="15">
        <v>22.539173400000003</v>
      </c>
      <c r="AC19" s="15">
        <v>31</v>
      </c>
      <c r="AD19" s="9">
        <v>186.06063909999997</v>
      </c>
      <c r="AE19" s="9">
        <v>6678</v>
      </c>
      <c r="AF19" s="9">
        <v>40991.091664199987</v>
      </c>
      <c r="AG19" s="35">
        <f t="shared" si="4"/>
        <v>9011</v>
      </c>
      <c r="AH19" s="35">
        <f t="shared" si="5"/>
        <v>28085.674422800003</v>
      </c>
      <c r="AI19" s="35">
        <f t="shared" si="6"/>
        <v>9011</v>
      </c>
      <c r="AJ19" s="35">
        <f t="shared" si="7"/>
        <v>28085.674422800003</v>
      </c>
      <c r="AK19" s="35">
        <f t="shared" si="8"/>
        <v>354</v>
      </c>
      <c r="AL19" s="35">
        <f t="shared" si="9"/>
        <v>161.87724179999998</v>
      </c>
      <c r="AM19" s="35">
        <f t="shared" si="10"/>
        <v>430</v>
      </c>
      <c r="AN19" s="35">
        <f t="shared" si="11"/>
        <v>482.10967099999993</v>
      </c>
      <c r="AO19" s="35">
        <f t="shared" si="12"/>
        <v>20008</v>
      </c>
      <c r="AP19" s="35">
        <f t="shared" si="13"/>
        <v>68245.92383889998</v>
      </c>
      <c r="AQ19" s="40"/>
      <c r="AR19" s="36">
        <v>87400</v>
      </c>
      <c r="AS19" s="37">
        <f t="shared" si="1"/>
        <v>65550</v>
      </c>
      <c r="AT19" s="37">
        <v>551</v>
      </c>
      <c r="AU19" s="37">
        <v>4137</v>
      </c>
      <c r="AV19" s="37">
        <v>693.19260329999997</v>
      </c>
      <c r="AW19" s="37">
        <v>7418</v>
      </c>
      <c r="AX19" s="37">
        <f t="shared" si="14"/>
        <v>13699</v>
      </c>
      <c r="AY19" s="37">
        <f t="shared" si="15"/>
        <v>36196.867026100001</v>
      </c>
      <c r="AZ19" s="38">
        <f t="shared" si="2"/>
        <v>55.22023955163997</v>
      </c>
      <c r="BA19" s="36">
        <v>2616</v>
      </c>
      <c r="BB19" s="36">
        <v>4225</v>
      </c>
      <c r="BC19" s="38">
        <f t="shared" si="3"/>
        <v>6.1908459323863125</v>
      </c>
    </row>
    <row r="20" spans="1:55" ht="41.4" customHeight="1">
      <c r="A20" s="3">
        <v>12</v>
      </c>
      <c r="B20" s="4" t="s">
        <v>11</v>
      </c>
      <c r="C20" s="26">
        <v>471</v>
      </c>
      <c r="D20" s="14">
        <v>235.5</v>
      </c>
      <c r="E20" s="11">
        <v>471</v>
      </c>
      <c r="F20" s="11">
        <v>235.5</v>
      </c>
      <c r="G20" s="11">
        <v>0</v>
      </c>
      <c r="H20" s="11">
        <v>0</v>
      </c>
      <c r="I20" s="11">
        <v>0</v>
      </c>
      <c r="J20" s="9">
        <v>0</v>
      </c>
      <c r="K20" s="9">
        <v>7009</v>
      </c>
      <c r="L20" s="9">
        <v>1599.8704612000001</v>
      </c>
      <c r="M20" s="11">
        <v>563</v>
      </c>
      <c r="N20" s="11">
        <v>1144.3769849999994</v>
      </c>
      <c r="O20" s="15">
        <v>563</v>
      </c>
      <c r="P20" s="15">
        <v>1144.3769849999994</v>
      </c>
      <c r="Q20" s="15">
        <v>0</v>
      </c>
      <c r="R20" s="15">
        <v>0</v>
      </c>
      <c r="S20" s="15">
        <v>0</v>
      </c>
      <c r="T20" s="9">
        <v>0</v>
      </c>
      <c r="U20" s="9">
        <v>8008</v>
      </c>
      <c r="V20" s="9">
        <v>11070.684085499997</v>
      </c>
      <c r="W20" s="15">
        <v>741</v>
      </c>
      <c r="X20" s="15">
        <v>3764</v>
      </c>
      <c r="Y20" s="15">
        <v>741</v>
      </c>
      <c r="Z20" s="15">
        <v>3387.599999999999</v>
      </c>
      <c r="AA20" s="15">
        <v>0</v>
      </c>
      <c r="AB20" s="15">
        <v>0</v>
      </c>
      <c r="AC20" s="15">
        <v>0</v>
      </c>
      <c r="AD20" s="9">
        <v>0</v>
      </c>
      <c r="AE20" s="9">
        <v>1315</v>
      </c>
      <c r="AF20" s="9">
        <v>8089.7153512999994</v>
      </c>
      <c r="AG20" s="35">
        <f t="shared" si="4"/>
        <v>1775</v>
      </c>
      <c r="AH20" s="35">
        <f t="shared" si="5"/>
        <v>5143.876984999999</v>
      </c>
      <c r="AI20" s="35">
        <f t="shared" si="6"/>
        <v>1775</v>
      </c>
      <c r="AJ20" s="35">
        <f t="shared" si="7"/>
        <v>4767.4769849999984</v>
      </c>
      <c r="AK20" s="35">
        <f t="shared" si="8"/>
        <v>0</v>
      </c>
      <c r="AL20" s="35">
        <f t="shared" si="9"/>
        <v>0</v>
      </c>
      <c r="AM20" s="35">
        <f t="shared" si="10"/>
        <v>0</v>
      </c>
      <c r="AN20" s="35">
        <f t="shared" si="11"/>
        <v>0</v>
      </c>
      <c r="AO20" s="35">
        <f t="shared" si="12"/>
        <v>16332</v>
      </c>
      <c r="AP20" s="35">
        <f t="shared" si="13"/>
        <v>20760.269897999999</v>
      </c>
      <c r="AQ20" s="40">
        <v>11505</v>
      </c>
      <c r="AR20" s="36">
        <v>21600</v>
      </c>
      <c r="AS20" s="37">
        <f t="shared" si="1"/>
        <v>16200</v>
      </c>
      <c r="AT20" s="37">
        <v>18</v>
      </c>
      <c r="AU20" s="37">
        <v>5138</v>
      </c>
      <c r="AV20" s="37">
        <v>16</v>
      </c>
      <c r="AW20" s="37">
        <v>8860.5079399999977</v>
      </c>
      <c r="AX20" s="37">
        <f t="shared" si="14"/>
        <v>6931</v>
      </c>
      <c r="AY20" s="37">
        <f t="shared" si="15"/>
        <v>14020.384924999997</v>
      </c>
      <c r="AZ20" s="38">
        <f t="shared" si="2"/>
        <v>86.545585956790106</v>
      </c>
      <c r="BA20" s="36">
        <v>1503</v>
      </c>
      <c r="BB20" s="36">
        <v>1678</v>
      </c>
      <c r="BC20" s="38">
        <f t="shared" si="3"/>
        <v>8.0827465550515551</v>
      </c>
    </row>
    <row r="21" spans="1:55" ht="41.4" customHeight="1">
      <c r="A21" s="3">
        <v>13</v>
      </c>
      <c r="B21" s="4" t="s">
        <v>14</v>
      </c>
      <c r="C21" s="13">
        <v>76</v>
      </c>
      <c r="D21" s="14">
        <v>5.62</v>
      </c>
      <c r="E21" s="11">
        <v>76</v>
      </c>
      <c r="F21" s="11">
        <v>5.62</v>
      </c>
      <c r="G21" s="11">
        <v>0</v>
      </c>
      <c r="H21" s="11">
        <v>0</v>
      </c>
      <c r="I21" s="11">
        <v>0</v>
      </c>
      <c r="J21" s="9">
        <v>0</v>
      </c>
      <c r="K21" s="9">
        <v>1102</v>
      </c>
      <c r="L21" s="9">
        <v>242.96613870000004</v>
      </c>
      <c r="M21" s="11">
        <v>211</v>
      </c>
      <c r="N21" s="11">
        <v>327.48999999999995</v>
      </c>
      <c r="O21" s="15">
        <v>211</v>
      </c>
      <c r="P21" s="15">
        <v>327.48999999999995</v>
      </c>
      <c r="Q21" s="15">
        <v>1</v>
      </c>
      <c r="R21" s="15">
        <v>2E-3</v>
      </c>
      <c r="S21" s="15">
        <v>3</v>
      </c>
      <c r="T21" s="9">
        <v>9.0000000000000011E-3</v>
      </c>
      <c r="U21" s="9">
        <v>1805</v>
      </c>
      <c r="V21" s="9">
        <v>1946.2650538639998</v>
      </c>
      <c r="W21" s="15">
        <v>180</v>
      </c>
      <c r="X21" s="15">
        <v>1050.5538199999999</v>
      </c>
      <c r="Y21" s="15">
        <v>180</v>
      </c>
      <c r="Z21" s="15">
        <v>1050.5538199999999</v>
      </c>
      <c r="AA21" s="15">
        <v>0</v>
      </c>
      <c r="AB21" s="15">
        <v>0</v>
      </c>
      <c r="AC21" s="15">
        <v>0</v>
      </c>
      <c r="AD21" s="9">
        <v>0</v>
      </c>
      <c r="AE21" s="9">
        <v>722</v>
      </c>
      <c r="AF21" s="9">
        <v>3615.5933896289998</v>
      </c>
      <c r="AG21" s="35">
        <f t="shared" si="4"/>
        <v>467</v>
      </c>
      <c r="AH21" s="35">
        <f t="shared" si="5"/>
        <v>1383.6638199999998</v>
      </c>
      <c r="AI21" s="35">
        <f t="shared" si="6"/>
        <v>467</v>
      </c>
      <c r="AJ21" s="35">
        <f t="shared" si="7"/>
        <v>1383.6638199999998</v>
      </c>
      <c r="AK21" s="35">
        <f t="shared" si="8"/>
        <v>1</v>
      </c>
      <c r="AL21" s="35">
        <f t="shared" si="9"/>
        <v>2E-3</v>
      </c>
      <c r="AM21" s="35">
        <f t="shared" si="10"/>
        <v>3</v>
      </c>
      <c r="AN21" s="35">
        <f t="shared" si="11"/>
        <v>9.0000000000000011E-3</v>
      </c>
      <c r="AO21" s="35">
        <f t="shared" si="12"/>
        <v>3629</v>
      </c>
      <c r="AP21" s="35">
        <f t="shared" si="13"/>
        <v>5804.8245821929995</v>
      </c>
      <c r="AQ21" s="39">
        <v>0</v>
      </c>
      <c r="AR21" s="37">
        <v>4136</v>
      </c>
      <c r="AS21" s="37">
        <f t="shared" si="1"/>
        <v>3102</v>
      </c>
      <c r="AT21" s="37">
        <v>115</v>
      </c>
      <c r="AU21" s="37">
        <v>387</v>
      </c>
      <c r="AV21" s="37">
        <v>152.20863009999999</v>
      </c>
      <c r="AW21" s="37">
        <v>1298.8523299999999</v>
      </c>
      <c r="AX21" s="37">
        <f t="shared" si="14"/>
        <v>969</v>
      </c>
      <c r="AY21" s="37">
        <f t="shared" si="15"/>
        <v>2834.7247800999994</v>
      </c>
      <c r="AZ21" s="37">
        <f t="shared" si="2"/>
        <v>91.38377756608638</v>
      </c>
      <c r="BA21" s="37">
        <v>313</v>
      </c>
      <c r="BB21" s="37">
        <v>355</v>
      </c>
      <c r="BC21" s="37">
        <f t="shared" si="3"/>
        <v>6.1156025470434603</v>
      </c>
    </row>
    <row r="22" spans="1:55" ht="41.4" customHeight="1">
      <c r="A22" s="3">
        <v>14</v>
      </c>
      <c r="B22" s="4" t="s">
        <v>28</v>
      </c>
      <c r="C22" s="26">
        <v>59</v>
      </c>
      <c r="D22" s="14">
        <v>18</v>
      </c>
      <c r="E22" s="11">
        <v>59</v>
      </c>
      <c r="F22" s="11">
        <v>18</v>
      </c>
      <c r="G22" s="11">
        <v>6</v>
      </c>
      <c r="H22" s="11">
        <v>2</v>
      </c>
      <c r="I22" s="11">
        <v>0</v>
      </c>
      <c r="J22" s="9">
        <v>0</v>
      </c>
      <c r="K22" s="9">
        <v>328</v>
      </c>
      <c r="L22" s="9">
        <v>71</v>
      </c>
      <c r="M22" s="11">
        <v>129</v>
      </c>
      <c r="N22" s="11">
        <v>263</v>
      </c>
      <c r="O22" s="15">
        <v>117</v>
      </c>
      <c r="P22" s="15">
        <v>226</v>
      </c>
      <c r="Q22" s="15">
        <v>14</v>
      </c>
      <c r="R22" s="15">
        <v>21</v>
      </c>
      <c r="S22" s="15">
        <v>0</v>
      </c>
      <c r="T22" s="9">
        <v>0</v>
      </c>
      <c r="U22" s="9">
        <v>1001</v>
      </c>
      <c r="V22" s="9">
        <v>2019</v>
      </c>
      <c r="W22" s="15">
        <v>20</v>
      </c>
      <c r="X22" s="15">
        <v>157</v>
      </c>
      <c r="Y22" s="15">
        <v>6</v>
      </c>
      <c r="Z22" s="15">
        <v>47</v>
      </c>
      <c r="AA22" s="15">
        <v>4</v>
      </c>
      <c r="AB22" s="15">
        <v>9</v>
      </c>
      <c r="AC22" s="15">
        <v>0</v>
      </c>
      <c r="AD22" s="9">
        <v>0</v>
      </c>
      <c r="AE22" s="9">
        <v>264</v>
      </c>
      <c r="AF22" s="9">
        <v>1606</v>
      </c>
      <c r="AG22" s="35">
        <f t="shared" si="4"/>
        <v>208</v>
      </c>
      <c r="AH22" s="35">
        <f t="shared" si="5"/>
        <v>438</v>
      </c>
      <c r="AI22" s="35">
        <f t="shared" si="6"/>
        <v>182</v>
      </c>
      <c r="AJ22" s="35">
        <f t="shared" si="7"/>
        <v>291</v>
      </c>
      <c r="AK22" s="35">
        <f t="shared" si="8"/>
        <v>24</v>
      </c>
      <c r="AL22" s="35">
        <f t="shared" si="9"/>
        <v>32</v>
      </c>
      <c r="AM22" s="35">
        <f t="shared" si="10"/>
        <v>0</v>
      </c>
      <c r="AN22" s="35">
        <f t="shared" si="11"/>
        <v>0</v>
      </c>
      <c r="AO22" s="35">
        <f t="shared" si="12"/>
        <v>1593</v>
      </c>
      <c r="AP22" s="35">
        <f t="shared" si="13"/>
        <v>3696</v>
      </c>
      <c r="AQ22" s="40">
        <v>694</v>
      </c>
      <c r="AR22" s="36">
        <v>2919</v>
      </c>
      <c r="AS22" s="37">
        <f t="shared" si="1"/>
        <v>2189.25</v>
      </c>
      <c r="AT22" s="37">
        <v>104</v>
      </c>
      <c r="AU22" s="37">
        <v>208</v>
      </c>
      <c r="AV22" s="37">
        <v>271.48</v>
      </c>
      <c r="AW22" s="37">
        <v>438</v>
      </c>
      <c r="AX22" s="37">
        <f t="shared" si="14"/>
        <v>520</v>
      </c>
      <c r="AY22" s="37">
        <f t="shared" si="15"/>
        <v>1147.48</v>
      </c>
      <c r="AZ22" s="38">
        <f t="shared" si="2"/>
        <v>52.414297133721597</v>
      </c>
      <c r="BA22" s="36">
        <v>21</v>
      </c>
      <c r="BB22" s="36">
        <v>67</v>
      </c>
      <c r="BC22" s="38">
        <f t="shared" si="3"/>
        <v>1.8127705627705628</v>
      </c>
    </row>
    <row r="23" spans="1:55" ht="41.4" customHeight="1">
      <c r="A23" s="3">
        <v>15</v>
      </c>
      <c r="B23" s="5" t="s">
        <v>29</v>
      </c>
      <c r="C23" s="13">
        <v>7</v>
      </c>
      <c r="D23" s="14">
        <v>2</v>
      </c>
      <c r="E23" s="11">
        <v>7</v>
      </c>
      <c r="F23" s="11">
        <v>2</v>
      </c>
      <c r="G23" s="11">
        <v>7</v>
      </c>
      <c r="H23" s="11">
        <v>2</v>
      </c>
      <c r="I23" s="11">
        <v>0</v>
      </c>
      <c r="J23" s="9">
        <v>0</v>
      </c>
      <c r="K23" s="9">
        <v>11</v>
      </c>
      <c r="L23" s="9">
        <v>3</v>
      </c>
      <c r="M23" s="11">
        <v>194</v>
      </c>
      <c r="N23" s="11">
        <v>505</v>
      </c>
      <c r="O23" s="15">
        <v>194</v>
      </c>
      <c r="P23" s="15">
        <v>505</v>
      </c>
      <c r="Q23" s="15">
        <v>24</v>
      </c>
      <c r="R23" s="15">
        <v>27</v>
      </c>
      <c r="S23" s="15">
        <v>0</v>
      </c>
      <c r="T23" s="9">
        <v>0</v>
      </c>
      <c r="U23" s="9">
        <v>366</v>
      </c>
      <c r="V23" s="9">
        <v>991</v>
      </c>
      <c r="W23" s="15">
        <v>21</v>
      </c>
      <c r="X23" s="15">
        <v>153</v>
      </c>
      <c r="Y23" s="15">
        <v>21</v>
      </c>
      <c r="Z23" s="15">
        <v>153</v>
      </c>
      <c r="AA23" s="15">
        <v>6</v>
      </c>
      <c r="AB23" s="15">
        <v>7</v>
      </c>
      <c r="AC23" s="15">
        <v>0</v>
      </c>
      <c r="AD23" s="9">
        <v>0</v>
      </c>
      <c r="AE23" s="9">
        <v>42</v>
      </c>
      <c r="AF23" s="9">
        <v>293</v>
      </c>
      <c r="AG23" s="35">
        <f t="shared" ref="AG23" si="16">C23+M23+W23</f>
        <v>222</v>
      </c>
      <c r="AH23" s="35">
        <f t="shared" ref="AH23" si="17">D23+N23+X23</f>
        <v>660</v>
      </c>
      <c r="AI23" s="35">
        <f t="shared" ref="AI23" si="18">E23+O23+Y23</f>
        <v>222</v>
      </c>
      <c r="AJ23" s="35">
        <f t="shared" ref="AJ23" si="19">F23+P23+Z23</f>
        <v>660</v>
      </c>
      <c r="AK23" s="35">
        <f t="shared" ref="AK23" si="20">G23+Q23+AA23</f>
        <v>37</v>
      </c>
      <c r="AL23" s="35">
        <f t="shared" ref="AL23" si="21">H23+R23+AB23</f>
        <v>36</v>
      </c>
      <c r="AM23" s="35">
        <f t="shared" ref="AM23" si="22">I23+S23+AC23</f>
        <v>0</v>
      </c>
      <c r="AN23" s="35">
        <f t="shared" ref="AN23" si="23">J23+T23+AD23</f>
        <v>0</v>
      </c>
      <c r="AO23" s="35">
        <f t="shared" ref="AO23" si="24">K23+U23+AE23</f>
        <v>419</v>
      </c>
      <c r="AP23" s="35">
        <f t="shared" ref="AP23" si="25">L23+V23+AF23</f>
        <v>1287</v>
      </c>
      <c r="AQ23" s="40"/>
      <c r="AR23" s="36">
        <v>0</v>
      </c>
      <c r="AS23" s="37">
        <f t="shared" si="1"/>
        <v>0</v>
      </c>
      <c r="AT23" s="37">
        <v>45</v>
      </c>
      <c r="AU23" s="37">
        <v>173</v>
      </c>
      <c r="AV23" s="37">
        <v>182.73000000000002</v>
      </c>
      <c r="AW23" s="37">
        <v>549</v>
      </c>
      <c r="AX23" s="37">
        <f t="shared" si="14"/>
        <v>440</v>
      </c>
      <c r="AY23" s="37">
        <f t="shared" si="15"/>
        <v>1391.73</v>
      </c>
      <c r="AZ23" s="38" t="e">
        <f t="shared" si="2"/>
        <v>#DIV/0!</v>
      </c>
      <c r="BA23" s="36">
        <v>0</v>
      </c>
      <c r="BB23" s="36">
        <v>0</v>
      </c>
      <c r="BC23" s="38">
        <f t="shared" si="3"/>
        <v>0</v>
      </c>
    </row>
    <row r="24" spans="1:55" ht="41.4" customHeight="1">
      <c r="A24" s="3">
        <v>16</v>
      </c>
      <c r="B24" s="4" t="s">
        <v>13</v>
      </c>
      <c r="C24" s="13">
        <v>21790</v>
      </c>
      <c r="D24" s="14">
        <v>6110.8076899999987</v>
      </c>
      <c r="E24" s="11">
        <v>21790</v>
      </c>
      <c r="F24" s="11">
        <v>6110.8076899999987</v>
      </c>
      <c r="G24" s="11">
        <v>21762</v>
      </c>
      <c r="H24" s="11">
        <v>6101.2598899999994</v>
      </c>
      <c r="I24" s="11">
        <v>19636</v>
      </c>
      <c r="J24" s="9">
        <v>5508.7072399999997</v>
      </c>
      <c r="K24" s="9">
        <v>156654</v>
      </c>
      <c r="L24" s="9">
        <v>27366.349187999986</v>
      </c>
      <c r="M24" s="11">
        <v>0</v>
      </c>
      <c r="N24" s="11">
        <v>262</v>
      </c>
      <c r="O24" s="15">
        <v>559.16494000000012</v>
      </c>
      <c r="P24" s="15">
        <v>262</v>
      </c>
      <c r="Q24" s="15">
        <v>559.16494000000012</v>
      </c>
      <c r="R24" s="15">
        <v>30</v>
      </c>
      <c r="S24" s="15">
        <v>49.204770000000003</v>
      </c>
      <c r="T24" s="9">
        <v>2</v>
      </c>
      <c r="U24" s="9">
        <v>1.1157699999999999</v>
      </c>
      <c r="V24" s="9">
        <v>3443</v>
      </c>
      <c r="W24" s="15">
        <v>3559.4181086000008</v>
      </c>
      <c r="X24" s="15">
        <v>0</v>
      </c>
      <c r="Y24" s="15">
        <v>46</v>
      </c>
      <c r="Z24" s="15">
        <v>312.77278999999999</v>
      </c>
      <c r="AA24" s="15">
        <v>46</v>
      </c>
      <c r="AB24" s="15">
        <v>312.77278999999999</v>
      </c>
      <c r="AC24" s="15">
        <v>2</v>
      </c>
      <c r="AD24" s="9">
        <v>12.63757</v>
      </c>
      <c r="AE24" s="9">
        <v>1092</v>
      </c>
      <c r="AF24" s="9">
        <v>3038</v>
      </c>
      <c r="AG24" s="35">
        <f t="shared" ref="AG24" si="26">C24+M24+W24</f>
        <v>25349.418108600003</v>
      </c>
      <c r="AH24" s="35">
        <f t="shared" ref="AH24" si="27">D24+N24+X24</f>
        <v>6372.8076899999987</v>
      </c>
      <c r="AI24" s="35">
        <f t="shared" ref="AI24" si="28">E24+O24+Y24</f>
        <v>22395.164939999999</v>
      </c>
      <c r="AJ24" s="35">
        <f t="shared" ref="AJ24" si="29">F24+P24+Z24</f>
        <v>6685.5804799999987</v>
      </c>
      <c r="AK24" s="35">
        <f t="shared" ref="AK24" si="30">G24+Q24+AA24</f>
        <v>22367.164939999999</v>
      </c>
      <c r="AL24" s="35">
        <f t="shared" ref="AL24" si="31">H24+R24+AB24</f>
        <v>6444.0326799999993</v>
      </c>
      <c r="AM24" s="35">
        <f t="shared" ref="AM24" si="32">I24+S24+AC24</f>
        <v>19687.20477</v>
      </c>
      <c r="AN24" s="35">
        <f t="shared" ref="AN24" si="33">J24+T24+AD24</f>
        <v>5523.3448099999996</v>
      </c>
      <c r="AO24" s="35">
        <f t="shared" ref="AO24:AO36" si="34">K24+U24+AE24</f>
        <v>157747.11577</v>
      </c>
      <c r="AP24" s="35">
        <f t="shared" ref="AP24:AP36" si="35">L24+V24+AF24</f>
        <v>33847.349187999986</v>
      </c>
      <c r="AQ24" s="40"/>
      <c r="AR24" s="36">
        <v>10000</v>
      </c>
      <c r="AS24" s="37">
        <f t="shared" si="1"/>
        <v>7500</v>
      </c>
      <c r="AT24" s="37">
        <v>0</v>
      </c>
      <c r="AU24" s="37">
        <v>7280</v>
      </c>
      <c r="AV24" s="37">
        <v>0</v>
      </c>
      <c r="AW24" s="37">
        <v>2273</v>
      </c>
      <c r="AX24" s="37">
        <f t="shared" si="14"/>
        <v>32629.418108600003</v>
      </c>
      <c r="AY24" s="37">
        <f t="shared" si="15"/>
        <v>8645.8076899999978</v>
      </c>
      <c r="AZ24" s="38">
        <f t="shared" si="2"/>
        <v>115.27743586666664</v>
      </c>
      <c r="BA24" s="36">
        <v>4928</v>
      </c>
      <c r="BB24" s="36">
        <v>230</v>
      </c>
      <c r="BC24" s="38">
        <f t="shared" si="3"/>
        <v>0.67952145594179247</v>
      </c>
    </row>
    <row r="25" spans="1:55" ht="41.4" customHeight="1">
      <c r="A25" s="3">
        <v>17</v>
      </c>
      <c r="B25" s="4" t="s">
        <v>15</v>
      </c>
      <c r="C25" s="13">
        <v>17</v>
      </c>
      <c r="D25" s="14">
        <v>6.4799999999999933</v>
      </c>
      <c r="E25" s="11">
        <v>17</v>
      </c>
      <c r="F25" s="11">
        <v>6.4799999999999933</v>
      </c>
      <c r="G25" s="11">
        <v>0</v>
      </c>
      <c r="H25" s="11">
        <v>0</v>
      </c>
      <c r="I25" s="11">
        <v>0</v>
      </c>
      <c r="J25" s="9">
        <v>0</v>
      </c>
      <c r="K25" s="9">
        <v>5527</v>
      </c>
      <c r="L25" s="9">
        <v>2049.25</v>
      </c>
      <c r="M25" s="11">
        <v>382</v>
      </c>
      <c r="N25" s="11">
        <v>1288.1500000000001</v>
      </c>
      <c r="O25" s="15">
        <v>382</v>
      </c>
      <c r="P25" s="15">
        <v>1288.1500000000001</v>
      </c>
      <c r="Q25" s="15">
        <v>0</v>
      </c>
      <c r="R25" s="15">
        <v>0</v>
      </c>
      <c r="S25" s="15">
        <v>0</v>
      </c>
      <c r="T25" s="9">
        <v>0</v>
      </c>
      <c r="U25" s="9">
        <v>7655</v>
      </c>
      <c r="V25" s="9">
        <v>12302.74</v>
      </c>
      <c r="W25" s="15">
        <v>462</v>
      </c>
      <c r="X25" s="15">
        <v>3318.5099999999993</v>
      </c>
      <c r="Y25" s="15">
        <v>462</v>
      </c>
      <c r="Z25" s="15">
        <v>3318.5099999999993</v>
      </c>
      <c r="AA25" s="15">
        <v>0</v>
      </c>
      <c r="AB25" s="15">
        <v>0</v>
      </c>
      <c r="AC25" s="15">
        <v>0</v>
      </c>
      <c r="AD25" s="9">
        <v>0</v>
      </c>
      <c r="AE25" s="9">
        <v>6801</v>
      </c>
      <c r="AF25" s="9">
        <v>29742.34</v>
      </c>
      <c r="AG25" s="35">
        <f t="shared" ref="AG25:AG36" si="36">C25+M25+W25</f>
        <v>861</v>
      </c>
      <c r="AH25" s="35">
        <f t="shared" ref="AH25:AH36" si="37">D25+N25+X25</f>
        <v>4613.1399999999994</v>
      </c>
      <c r="AI25" s="35">
        <f t="shared" ref="AI25:AI36" si="38">E25+O25+Y25</f>
        <v>861</v>
      </c>
      <c r="AJ25" s="35">
        <f t="shared" ref="AJ25:AJ36" si="39">F25+P25+Z25</f>
        <v>4613.1399999999994</v>
      </c>
      <c r="AK25" s="35">
        <f t="shared" ref="AK25:AK36" si="40">G25+Q25+AA25</f>
        <v>0</v>
      </c>
      <c r="AL25" s="35">
        <f t="shared" ref="AL25:AL36" si="41">H25+R25+AB25</f>
        <v>0</v>
      </c>
      <c r="AM25" s="35">
        <f t="shared" ref="AM25:AM36" si="42">I25+S25+AC25</f>
        <v>0</v>
      </c>
      <c r="AN25" s="35">
        <f t="shared" ref="AN25:AN36" si="43">J25+T25+AD25</f>
        <v>0</v>
      </c>
      <c r="AO25" s="35">
        <f t="shared" si="34"/>
        <v>19983</v>
      </c>
      <c r="AP25" s="35">
        <f t="shared" si="35"/>
        <v>44094.33</v>
      </c>
      <c r="AQ25" s="40"/>
      <c r="AR25" s="36">
        <v>10000</v>
      </c>
      <c r="AS25" s="37">
        <f t="shared" si="1"/>
        <v>7500</v>
      </c>
      <c r="AT25" s="37">
        <v>1404</v>
      </c>
      <c r="AU25" s="37">
        <v>1366</v>
      </c>
      <c r="AV25" s="37">
        <v>1853.3999999999999</v>
      </c>
      <c r="AW25" s="37">
        <v>5144</v>
      </c>
      <c r="AX25" s="37">
        <f t="shared" si="14"/>
        <v>3631</v>
      </c>
      <c r="AY25" s="37">
        <f t="shared" si="15"/>
        <v>11610.539999999999</v>
      </c>
      <c r="AZ25" s="38">
        <f t="shared" si="2"/>
        <v>154.80719999999999</v>
      </c>
      <c r="BA25" s="36">
        <v>344</v>
      </c>
      <c r="BB25" s="36">
        <v>856</v>
      </c>
      <c r="BC25" s="38">
        <f t="shared" si="3"/>
        <v>1.941292678673199</v>
      </c>
    </row>
    <row r="26" spans="1:55" ht="41.4" customHeight="1">
      <c r="A26" s="3">
        <v>18</v>
      </c>
      <c r="B26" s="4" t="s">
        <v>30</v>
      </c>
      <c r="C26" s="29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9">
        <v>0</v>
      </c>
      <c r="K26" s="9">
        <v>0</v>
      </c>
      <c r="L26" s="9">
        <v>0</v>
      </c>
      <c r="M26" s="30">
        <v>17</v>
      </c>
      <c r="N26" s="30">
        <v>32</v>
      </c>
      <c r="O26" s="30">
        <v>17</v>
      </c>
      <c r="P26" s="30">
        <v>32</v>
      </c>
      <c r="Q26" s="30">
        <v>0</v>
      </c>
      <c r="R26" s="30">
        <v>0</v>
      </c>
      <c r="S26" s="30">
        <v>0</v>
      </c>
      <c r="T26" s="9">
        <v>0</v>
      </c>
      <c r="U26" s="9">
        <v>454</v>
      </c>
      <c r="V26" s="9">
        <v>1709</v>
      </c>
      <c r="W26" s="30">
        <v>1</v>
      </c>
      <c r="X26" s="30">
        <v>13</v>
      </c>
      <c r="Y26" s="30">
        <v>1</v>
      </c>
      <c r="Z26" s="30">
        <v>13</v>
      </c>
      <c r="AA26" s="30">
        <v>0</v>
      </c>
      <c r="AB26" s="30">
        <v>0</v>
      </c>
      <c r="AC26" s="30">
        <v>0</v>
      </c>
      <c r="AD26" s="9">
        <v>0</v>
      </c>
      <c r="AE26" s="9">
        <v>577</v>
      </c>
      <c r="AF26" s="9">
        <v>4222</v>
      </c>
      <c r="AG26" s="35">
        <f t="shared" si="36"/>
        <v>18</v>
      </c>
      <c r="AH26" s="35">
        <f t="shared" si="37"/>
        <v>45</v>
      </c>
      <c r="AI26" s="35">
        <f t="shared" si="38"/>
        <v>18</v>
      </c>
      <c r="AJ26" s="35">
        <f t="shared" si="39"/>
        <v>45</v>
      </c>
      <c r="AK26" s="35">
        <f t="shared" si="40"/>
        <v>0</v>
      </c>
      <c r="AL26" s="35">
        <f t="shared" si="41"/>
        <v>0</v>
      </c>
      <c r="AM26" s="35">
        <f t="shared" si="42"/>
        <v>0</v>
      </c>
      <c r="AN26" s="35">
        <f t="shared" si="43"/>
        <v>0</v>
      </c>
      <c r="AO26" s="35">
        <f t="shared" si="34"/>
        <v>1031</v>
      </c>
      <c r="AP26" s="35">
        <f t="shared" si="35"/>
        <v>5931</v>
      </c>
      <c r="AQ26" s="41"/>
      <c r="AR26" s="42">
        <v>3500</v>
      </c>
      <c r="AS26" s="37">
        <f t="shared" si="1"/>
        <v>2625</v>
      </c>
      <c r="AT26" s="37">
        <v>0</v>
      </c>
      <c r="AU26" s="37">
        <v>18</v>
      </c>
      <c r="AV26" s="37">
        <v>0</v>
      </c>
      <c r="AW26" s="37">
        <v>45</v>
      </c>
      <c r="AX26" s="37">
        <f t="shared" si="14"/>
        <v>36</v>
      </c>
      <c r="AY26" s="37">
        <f t="shared" si="15"/>
        <v>90</v>
      </c>
      <c r="AZ26" s="38">
        <f t="shared" si="2"/>
        <v>3.4285714285714288</v>
      </c>
      <c r="BA26" s="36">
        <v>5</v>
      </c>
      <c r="BB26" s="36">
        <v>21</v>
      </c>
      <c r="BC26" s="38">
        <f t="shared" si="3"/>
        <v>0.3540718259989884</v>
      </c>
    </row>
    <row r="27" spans="1:55" ht="41.4" customHeight="1">
      <c r="A27" s="3">
        <v>19</v>
      </c>
      <c r="B27" s="4" t="s">
        <v>16</v>
      </c>
      <c r="C27" s="13">
        <v>0</v>
      </c>
      <c r="D27" s="14">
        <v>0</v>
      </c>
      <c r="E27" s="11">
        <v>5189</v>
      </c>
      <c r="F27" s="11">
        <v>1658</v>
      </c>
      <c r="G27" s="11">
        <v>0</v>
      </c>
      <c r="H27" s="11">
        <v>0</v>
      </c>
      <c r="I27" s="11">
        <v>0</v>
      </c>
      <c r="J27" s="9">
        <v>0</v>
      </c>
      <c r="K27" s="9">
        <v>55892</v>
      </c>
      <c r="L27" s="9">
        <v>9721</v>
      </c>
      <c r="M27" s="11">
        <v>0</v>
      </c>
      <c r="N27" s="11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9">
        <v>0</v>
      </c>
      <c r="U27" s="9">
        <v>1</v>
      </c>
      <c r="V27" s="9">
        <v>5</v>
      </c>
      <c r="W27" s="15">
        <v>0</v>
      </c>
      <c r="X27" s="15">
        <v>0</v>
      </c>
      <c r="Y27" s="15">
        <v>2</v>
      </c>
      <c r="Z27" s="15">
        <v>18</v>
      </c>
      <c r="AA27" s="15">
        <v>0</v>
      </c>
      <c r="AB27" s="15">
        <v>0</v>
      </c>
      <c r="AC27" s="15">
        <v>0</v>
      </c>
      <c r="AD27" s="9">
        <v>0</v>
      </c>
      <c r="AE27" s="9">
        <v>10</v>
      </c>
      <c r="AF27" s="9">
        <v>65</v>
      </c>
      <c r="AG27" s="35">
        <f t="shared" si="36"/>
        <v>0</v>
      </c>
      <c r="AH27" s="35">
        <f t="shared" si="37"/>
        <v>0</v>
      </c>
      <c r="AI27" s="35">
        <f t="shared" si="38"/>
        <v>5191</v>
      </c>
      <c r="AJ27" s="35">
        <f t="shared" si="39"/>
        <v>1676</v>
      </c>
      <c r="AK27" s="35">
        <f t="shared" si="40"/>
        <v>0</v>
      </c>
      <c r="AL27" s="35">
        <f t="shared" si="41"/>
        <v>0</v>
      </c>
      <c r="AM27" s="35">
        <f t="shared" si="42"/>
        <v>0</v>
      </c>
      <c r="AN27" s="35">
        <f t="shared" si="43"/>
        <v>0</v>
      </c>
      <c r="AO27" s="35">
        <f t="shared" si="34"/>
        <v>55903</v>
      </c>
      <c r="AP27" s="35">
        <f t="shared" si="35"/>
        <v>9791</v>
      </c>
      <c r="AQ27" s="40">
        <v>0</v>
      </c>
      <c r="AR27" s="36">
        <v>3000</v>
      </c>
      <c r="AS27" s="37">
        <f t="shared" si="1"/>
        <v>2250</v>
      </c>
      <c r="AT27" s="37">
        <v>0</v>
      </c>
      <c r="AU27" s="37">
        <v>0</v>
      </c>
      <c r="AV27" s="37">
        <v>0</v>
      </c>
      <c r="AW27" s="37">
        <v>0</v>
      </c>
      <c r="AX27" s="37">
        <f t="shared" si="14"/>
        <v>0</v>
      </c>
      <c r="AY27" s="37">
        <f t="shared" si="15"/>
        <v>0</v>
      </c>
      <c r="AZ27" s="38">
        <f t="shared" si="2"/>
        <v>0</v>
      </c>
      <c r="BA27" s="36">
        <v>1</v>
      </c>
      <c r="BB27" s="36">
        <v>5</v>
      </c>
      <c r="BC27" s="38">
        <f t="shared" si="3"/>
        <v>5.1067306710244099E-2</v>
      </c>
    </row>
    <row r="28" spans="1:55" ht="41.4" customHeight="1">
      <c r="A28" s="3">
        <v>20</v>
      </c>
      <c r="B28" s="4" t="s">
        <v>31</v>
      </c>
      <c r="C28" s="13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35">
        <f t="shared" si="36"/>
        <v>0</v>
      </c>
      <c r="AH28" s="35">
        <f t="shared" si="37"/>
        <v>0</v>
      </c>
      <c r="AI28" s="35">
        <f t="shared" si="38"/>
        <v>0</v>
      </c>
      <c r="AJ28" s="35">
        <f t="shared" si="39"/>
        <v>0</v>
      </c>
      <c r="AK28" s="35">
        <f t="shared" si="40"/>
        <v>0</v>
      </c>
      <c r="AL28" s="35">
        <f t="shared" si="41"/>
        <v>0</v>
      </c>
      <c r="AM28" s="35">
        <f t="shared" si="42"/>
        <v>0</v>
      </c>
      <c r="AN28" s="35">
        <f t="shared" si="43"/>
        <v>0</v>
      </c>
      <c r="AO28" s="35">
        <f t="shared" si="34"/>
        <v>0</v>
      </c>
      <c r="AP28" s="35">
        <f t="shared" si="35"/>
        <v>0</v>
      </c>
      <c r="AQ28" s="40">
        <v>0</v>
      </c>
      <c r="AR28" s="36">
        <v>3500</v>
      </c>
      <c r="AS28" s="37">
        <f t="shared" si="1"/>
        <v>2625</v>
      </c>
      <c r="AT28" s="37">
        <v>0</v>
      </c>
      <c r="AU28" s="37">
        <v>0</v>
      </c>
      <c r="AV28" s="37">
        <v>0</v>
      </c>
      <c r="AW28" s="37">
        <v>0</v>
      </c>
      <c r="AX28" s="37">
        <f t="shared" si="14"/>
        <v>0</v>
      </c>
      <c r="AY28" s="37">
        <f t="shared" si="15"/>
        <v>0</v>
      </c>
      <c r="AZ28" s="38">
        <f t="shared" si="2"/>
        <v>0</v>
      </c>
      <c r="BA28" s="36">
        <v>0</v>
      </c>
      <c r="BB28" s="36">
        <v>0</v>
      </c>
      <c r="BC28" s="38">
        <v>0</v>
      </c>
    </row>
    <row r="29" spans="1:55" ht="41.4" customHeight="1">
      <c r="A29" s="3">
        <v>21</v>
      </c>
      <c r="B29" s="4" t="s">
        <v>32</v>
      </c>
      <c r="C29" s="26">
        <v>120780</v>
      </c>
      <c r="D29" s="27">
        <v>24755.957760000001</v>
      </c>
      <c r="E29" s="10">
        <v>120780</v>
      </c>
      <c r="F29" s="10">
        <v>24755.957760000001</v>
      </c>
      <c r="G29" s="10">
        <v>0</v>
      </c>
      <c r="H29" s="10">
        <v>0</v>
      </c>
      <c r="I29" s="10">
        <v>116334</v>
      </c>
      <c r="J29" s="12">
        <v>23727.563690000006</v>
      </c>
      <c r="K29" s="12">
        <v>252407</v>
      </c>
      <c r="L29" s="12">
        <v>34818.401663211145</v>
      </c>
      <c r="M29" s="10">
        <v>15318</v>
      </c>
      <c r="N29" s="10">
        <v>12925.367276400002</v>
      </c>
      <c r="O29" s="28">
        <v>15318</v>
      </c>
      <c r="P29" s="28">
        <v>12925.367276400002</v>
      </c>
      <c r="Q29" s="28">
        <v>78</v>
      </c>
      <c r="R29" s="28">
        <v>239.84528</v>
      </c>
      <c r="S29" s="28">
        <v>13599</v>
      </c>
      <c r="T29" s="9">
        <v>9039.39293</v>
      </c>
      <c r="U29" s="9">
        <v>38945</v>
      </c>
      <c r="V29" s="9">
        <v>25158.567971080549</v>
      </c>
      <c r="W29" s="15">
        <v>1068</v>
      </c>
      <c r="X29" s="15">
        <v>4913.9994999999999</v>
      </c>
      <c r="Y29" s="15">
        <v>1068</v>
      </c>
      <c r="Z29" s="15">
        <v>4913.9994999999999</v>
      </c>
      <c r="AA29" s="15">
        <v>52</v>
      </c>
      <c r="AB29" s="15">
        <v>260.47630000000004</v>
      </c>
      <c r="AC29" s="15">
        <v>60</v>
      </c>
      <c r="AD29" s="9">
        <v>317.70773999999994</v>
      </c>
      <c r="AE29" s="12">
        <v>2865</v>
      </c>
      <c r="AF29" s="12">
        <v>9954.0374050810005</v>
      </c>
      <c r="AG29" s="35">
        <f t="shared" si="36"/>
        <v>137166</v>
      </c>
      <c r="AH29" s="35">
        <f t="shared" si="37"/>
        <v>42595.324536400003</v>
      </c>
      <c r="AI29" s="35">
        <f t="shared" si="38"/>
        <v>137166</v>
      </c>
      <c r="AJ29" s="35">
        <f t="shared" si="39"/>
        <v>42595.324536400003</v>
      </c>
      <c r="AK29" s="35">
        <f t="shared" si="40"/>
        <v>130</v>
      </c>
      <c r="AL29" s="35">
        <f t="shared" si="41"/>
        <v>500.32158000000004</v>
      </c>
      <c r="AM29" s="35">
        <f t="shared" si="42"/>
        <v>129993</v>
      </c>
      <c r="AN29" s="35">
        <f t="shared" si="43"/>
        <v>33084.664360000002</v>
      </c>
      <c r="AO29" s="35">
        <f t="shared" si="34"/>
        <v>294217</v>
      </c>
      <c r="AP29" s="35">
        <f t="shared" si="35"/>
        <v>69931.007039372693</v>
      </c>
      <c r="AQ29" s="40">
        <v>0</v>
      </c>
      <c r="AR29" s="36">
        <v>3000</v>
      </c>
      <c r="AS29" s="37">
        <f t="shared" si="1"/>
        <v>2250</v>
      </c>
      <c r="AT29" s="37">
        <v>20964</v>
      </c>
      <c r="AU29" s="37">
        <v>46887</v>
      </c>
      <c r="AV29" s="37">
        <v>5094.0815200000006</v>
      </c>
      <c r="AW29" s="37">
        <v>15061.46797</v>
      </c>
      <c r="AX29" s="37">
        <f t="shared" si="14"/>
        <v>205017</v>
      </c>
      <c r="AY29" s="37">
        <f t="shared" si="15"/>
        <v>62750.874026400008</v>
      </c>
      <c r="AZ29" s="38">
        <f t="shared" si="2"/>
        <v>2788.9277345066671</v>
      </c>
      <c r="BA29" s="36">
        <v>0</v>
      </c>
      <c r="BB29" s="36">
        <v>0</v>
      </c>
      <c r="BC29" s="38">
        <v>0</v>
      </c>
    </row>
    <row r="30" spans="1:55" ht="41.4" customHeight="1">
      <c r="A30" s="3">
        <v>22</v>
      </c>
      <c r="B30" s="4" t="s">
        <v>33</v>
      </c>
      <c r="C30" s="13">
        <v>61</v>
      </c>
      <c r="D30" s="14">
        <v>16</v>
      </c>
      <c r="E30" s="11">
        <v>61</v>
      </c>
      <c r="F30" s="11">
        <v>16</v>
      </c>
      <c r="G30" s="11">
        <v>0</v>
      </c>
      <c r="H30" s="11">
        <v>0</v>
      </c>
      <c r="I30" s="11">
        <v>0</v>
      </c>
      <c r="J30" s="9">
        <v>0</v>
      </c>
      <c r="K30" s="9">
        <v>496</v>
      </c>
      <c r="L30" s="9">
        <v>114.71</v>
      </c>
      <c r="M30" s="11">
        <v>203</v>
      </c>
      <c r="N30" s="11">
        <v>481.9</v>
      </c>
      <c r="O30" s="15">
        <v>203</v>
      </c>
      <c r="P30" s="15">
        <v>481.9</v>
      </c>
      <c r="Q30" s="15">
        <v>0</v>
      </c>
      <c r="R30" s="15">
        <v>0</v>
      </c>
      <c r="S30" s="15">
        <v>0</v>
      </c>
      <c r="T30" s="9">
        <v>0</v>
      </c>
      <c r="U30" s="9">
        <v>3726</v>
      </c>
      <c r="V30" s="9">
        <v>1529</v>
      </c>
      <c r="W30" s="15">
        <v>73</v>
      </c>
      <c r="X30" s="15">
        <v>590</v>
      </c>
      <c r="Y30" s="15">
        <v>73</v>
      </c>
      <c r="Z30" s="15">
        <v>589.6</v>
      </c>
      <c r="AA30" s="15">
        <v>0</v>
      </c>
      <c r="AB30" s="15">
        <v>0</v>
      </c>
      <c r="AC30" s="15">
        <v>0</v>
      </c>
      <c r="AD30" s="9">
        <v>0</v>
      </c>
      <c r="AE30" s="9">
        <v>398</v>
      </c>
      <c r="AF30" s="9">
        <v>2004.15</v>
      </c>
      <c r="AG30" s="35">
        <f t="shared" si="36"/>
        <v>337</v>
      </c>
      <c r="AH30" s="35">
        <f t="shared" si="37"/>
        <v>1087.9000000000001</v>
      </c>
      <c r="AI30" s="35">
        <f t="shared" si="38"/>
        <v>337</v>
      </c>
      <c r="AJ30" s="35">
        <f t="shared" si="39"/>
        <v>1087.5</v>
      </c>
      <c r="AK30" s="35">
        <f t="shared" si="40"/>
        <v>0</v>
      </c>
      <c r="AL30" s="35">
        <f t="shared" si="41"/>
        <v>0</v>
      </c>
      <c r="AM30" s="35">
        <f t="shared" si="42"/>
        <v>0</v>
      </c>
      <c r="AN30" s="35">
        <f t="shared" si="43"/>
        <v>0</v>
      </c>
      <c r="AO30" s="35">
        <f t="shared" si="34"/>
        <v>4620</v>
      </c>
      <c r="AP30" s="35">
        <f t="shared" si="35"/>
        <v>3647.86</v>
      </c>
      <c r="AQ30" s="40"/>
      <c r="AR30" s="36">
        <v>10000</v>
      </c>
      <c r="AS30" s="37">
        <f t="shared" si="1"/>
        <v>7500</v>
      </c>
      <c r="AT30" s="37">
        <v>337</v>
      </c>
      <c r="AU30" s="37">
        <v>337</v>
      </c>
      <c r="AV30" s="37">
        <v>1087.9000000000001</v>
      </c>
      <c r="AW30" s="37">
        <v>1087.9000000000001</v>
      </c>
      <c r="AX30" s="37">
        <f t="shared" si="14"/>
        <v>1011</v>
      </c>
      <c r="AY30" s="37">
        <f t="shared" si="15"/>
        <v>3263.7000000000003</v>
      </c>
      <c r="AZ30" s="38">
        <f t="shared" si="2"/>
        <v>43.516000000000005</v>
      </c>
      <c r="BA30" s="36"/>
      <c r="BB30" s="36"/>
      <c r="BC30" s="38">
        <f>BB30/AP30*100</f>
        <v>0</v>
      </c>
    </row>
    <row r="31" spans="1:55" ht="41.4" customHeight="1">
      <c r="A31" s="3">
        <v>23</v>
      </c>
      <c r="B31" s="4" t="s">
        <v>34</v>
      </c>
      <c r="C31" s="13">
        <v>0</v>
      </c>
      <c r="D31" s="14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9">
        <v>0</v>
      </c>
      <c r="K31" s="9">
        <v>0</v>
      </c>
      <c r="L31" s="9">
        <v>0</v>
      </c>
      <c r="M31" s="11">
        <v>0</v>
      </c>
      <c r="N31" s="11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9">
        <v>0</v>
      </c>
      <c r="U31" s="9">
        <v>0</v>
      </c>
      <c r="V31" s="9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9">
        <v>0</v>
      </c>
      <c r="AE31" s="9">
        <v>0</v>
      </c>
      <c r="AF31" s="9">
        <v>0</v>
      </c>
      <c r="AG31" s="35">
        <f t="shared" si="36"/>
        <v>0</v>
      </c>
      <c r="AH31" s="35">
        <f t="shared" si="37"/>
        <v>0</v>
      </c>
      <c r="AI31" s="35">
        <f t="shared" si="38"/>
        <v>0</v>
      </c>
      <c r="AJ31" s="35">
        <f t="shared" si="39"/>
        <v>0</v>
      </c>
      <c r="AK31" s="35">
        <f t="shared" si="40"/>
        <v>0</v>
      </c>
      <c r="AL31" s="35">
        <f t="shared" si="41"/>
        <v>0</v>
      </c>
      <c r="AM31" s="35">
        <f t="shared" si="42"/>
        <v>0</v>
      </c>
      <c r="AN31" s="35">
        <f t="shared" si="43"/>
        <v>0</v>
      </c>
      <c r="AO31" s="35">
        <f t="shared" si="34"/>
        <v>0</v>
      </c>
      <c r="AP31" s="35">
        <f t="shared" si="35"/>
        <v>0</v>
      </c>
      <c r="AQ31" s="40">
        <v>0</v>
      </c>
      <c r="AR31" s="36">
        <v>0</v>
      </c>
      <c r="AS31" s="37">
        <f t="shared" si="1"/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f t="shared" si="14"/>
        <v>0</v>
      </c>
      <c r="AY31" s="37">
        <f t="shared" si="15"/>
        <v>0</v>
      </c>
      <c r="AZ31" s="38" t="e">
        <f t="shared" si="2"/>
        <v>#DIV/0!</v>
      </c>
      <c r="BA31" s="36">
        <v>0</v>
      </c>
      <c r="BB31" s="36">
        <v>0</v>
      </c>
      <c r="BC31" s="38">
        <v>0</v>
      </c>
    </row>
    <row r="32" spans="1:55" ht="41.4" customHeight="1">
      <c r="A32" s="3">
        <v>24</v>
      </c>
      <c r="B32" s="4" t="s">
        <v>35</v>
      </c>
      <c r="C32" s="13">
        <v>3</v>
      </c>
      <c r="D32" s="14">
        <v>1</v>
      </c>
      <c r="E32" s="11">
        <v>3</v>
      </c>
      <c r="F32" s="11">
        <v>1</v>
      </c>
      <c r="G32" s="11">
        <v>0</v>
      </c>
      <c r="H32" s="11">
        <v>0</v>
      </c>
      <c r="I32" s="11">
        <v>0</v>
      </c>
      <c r="J32" s="9">
        <v>0</v>
      </c>
      <c r="K32" s="9">
        <v>33</v>
      </c>
      <c r="L32" s="9">
        <v>6</v>
      </c>
      <c r="M32" s="11">
        <v>705</v>
      </c>
      <c r="N32" s="11">
        <v>2039</v>
      </c>
      <c r="O32" s="15">
        <v>705</v>
      </c>
      <c r="P32" s="15">
        <v>2039</v>
      </c>
      <c r="Q32" s="15">
        <v>35</v>
      </c>
      <c r="R32" s="15">
        <v>115</v>
      </c>
      <c r="S32" s="15">
        <v>0</v>
      </c>
      <c r="T32" s="9">
        <v>0</v>
      </c>
      <c r="U32" s="9">
        <v>7481</v>
      </c>
      <c r="V32" s="9">
        <v>15793</v>
      </c>
      <c r="W32" s="15">
        <v>254</v>
      </c>
      <c r="X32" s="15">
        <v>1719</v>
      </c>
      <c r="Y32" s="15">
        <v>254</v>
      </c>
      <c r="Z32" s="15">
        <v>1719</v>
      </c>
      <c r="AA32" s="15">
        <v>14</v>
      </c>
      <c r="AB32" s="15">
        <v>95</v>
      </c>
      <c r="AC32" s="15">
        <v>0</v>
      </c>
      <c r="AD32" s="9">
        <v>0</v>
      </c>
      <c r="AE32" s="9">
        <v>2023</v>
      </c>
      <c r="AF32" s="9">
        <v>10899</v>
      </c>
      <c r="AG32" s="35">
        <f t="shared" si="36"/>
        <v>962</v>
      </c>
      <c r="AH32" s="35">
        <f t="shared" si="37"/>
        <v>3759</v>
      </c>
      <c r="AI32" s="35">
        <f t="shared" si="38"/>
        <v>962</v>
      </c>
      <c r="AJ32" s="35">
        <f t="shared" si="39"/>
        <v>3759</v>
      </c>
      <c r="AK32" s="35">
        <f t="shared" si="40"/>
        <v>49</v>
      </c>
      <c r="AL32" s="35">
        <f t="shared" si="41"/>
        <v>210</v>
      </c>
      <c r="AM32" s="35">
        <f t="shared" si="42"/>
        <v>0</v>
      </c>
      <c r="AN32" s="35">
        <f t="shared" si="43"/>
        <v>0</v>
      </c>
      <c r="AO32" s="35">
        <f t="shared" si="34"/>
        <v>9537</v>
      </c>
      <c r="AP32" s="35">
        <f t="shared" si="35"/>
        <v>26698</v>
      </c>
      <c r="AQ32" s="40">
        <v>0</v>
      </c>
      <c r="AR32" s="36">
        <v>0</v>
      </c>
      <c r="AS32" s="37">
        <f t="shared" si="1"/>
        <v>0</v>
      </c>
      <c r="AT32" s="37">
        <v>20</v>
      </c>
      <c r="AU32" s="37">
        <v>279</v>
      </c>
      <c r="AV32" s="37">
        <v>82</v>
      </c>
      <c r="AW32" s="37">
        <v>1086</v>
      </c>
      <c r="AX32" s="37">
        <f t="shared" si="14"/>
        <v>1261</v>
      </c>
      <c r="AY32" s="37">
        <f t="shared" si="15"/>
        <v>4927</v>
      </c>
      <c r="AZ32" s="38" t="e">
        <f t="shared" si="2"/>
        <v>#DIV/0!</v>
      </c>
      <c r="BA32" s="36">
        <v>311</v>
      </c>
      <c r="BB32" s="36">
        <v>37</v>
      </c>
      <c r="BC32" s="38">
        <f>BB32/AP32*100</f>
        <v>0.13858716008689789</v>
      </c>
    </row>
    <row r="33" spans="1:55" ht="41.4" customHeight="1">
      <c r="A33" s="3">
        <v>25</v>
      </c>
      <c r="B33" s="5" t="s">
        <v>36</v>
      </c>
      <c r="C33" s="13">
        <v>0</v>
      </c>
      <c r="D33" s="14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9">
        <v>0</v>
      </c>
      <c r="K33" s="9">
        <v>17782</v>
      </c>
      <c r="L33" s="9">
        <v>6707</v>
      </c>
      <c r="M33" s="11">
        <v>0</v>
      </c>
      <c r="N33" s="11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9">
        <v>0</v>
      </c>
      <c r="U33" s="9">
        <v>0</v>
      </c>
      <c r="V33" s="9">
        <v>0</v>
      </c>
      <c r="W33" s="15"/>
      <c r="X33" s="15"/>
      <c r="Y33" s="15"/>
      <c r="Z33" s="15"/>
      <c r="AA33" s="15"/>
      <c r="AB33" s="15"/>
      <c r="AC33" s="15"/>
      <c r="AD33" s="9"/>
      <c r="AE33" s="9"/>
      <c r="AF33" s="9"/>
      <c r="AG33" s="35">
        <f t="shared" si="36"/>
        <v>0</v>
      </c>
      <c r="AH33" s="35">
        <f t="shared" si="37"/>
        <v>0</v>
      </c>
      <c r="AI33" s="35">
        <f t="shared" si="38"/>
        <v>0</v>
      </c>
      <c r="AJ33" s="35">
        <f t="shared" si="39"/>
        <v>0</v>
      </c>
      <c r="AK33" s="35">
        <f t="shared" si="40"/>
        <v>0</v>
      </c>
      <c r="AL33" s="35">
        <f t="shared" si="41"/>
        <v>0</v>
      </c>
      <c r="AM33" s="35">
        <f t="shared" si="42"/>
        <v>0</v>
      </c>
      <c r="AN33" s="35">
        <f t="shared" si="43"/>
        <v>0</v>
      </c>
      <c r="AO33" s="35">
        <f t="shared" si="34"/>
        <v>17782</v>
      </c>
      <c r="AP33" s="35">
        <f t="shared" si="35"/>
        <v>6707</v>
      </c>
      <c r="AQ33" s="40"/>
      <c r="AR33" s="36">
        <v>0</v>
      </c>
      <c r="AS33" s="37">
        <f t="shared" si="1"/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f t="shared" si="14"/>
        <v>0</v>
      </c>
      <c r="AY33" s="37">
        <f t="shared" si="15"/>
        <v>0</v>
      </c>
      <c r="AZ33" s="38" t="e">
        <f t="shared" si="2"/>
        <v>#DIV/0!</v>
      </c>
      <c r="BA33" s="36"/>
      <c r="BB33" s="36"/>
      <c r="BC33" s="38">
        <f>BB33/AP33*100</f>
        <v>0</v>
      </c>
    </row>
    <row r="34" spans="1:55" ht="41.4" customHeight="1">
      <c r="A34" s="3">
        <v>26</v>
      </c>
      <c r="B34" s="5" t="s">
        <v>37</v>
      </c>
      <c r="C34" s="13">
        <v>0</v>
      </c>
      <c r="D34" s="14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9">
        <v>0</v>
      </c>
      <c r="K34" s="9">
        <v>450</v>
      </c>
      <c r="L34" s="9">
        <v>87</v>
      </c>
      <c r="M34" s="11">
        <v>0</v>
      </c>
      <c r="N34" s="11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9">
        <v>0</v>
      </c>
      <c r="U34" s="9">
        <v>1067</v>
      </c>
      <c r="V34" s="9">
        <v>335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9">
        <v>0</v>
      </c>
      <c r="AE34" s="9">
        <v>0</v>
      </c>
      <c r="AF34" s="9">
        <v>0</v>
      </c>
      <c r="AG34" s="35">
        <f t="shared" si="36"/>
        <v>0</v>
      </c>
      <c r="AH34" s="35">
        <f t="shared" si="37"/>
        <v>0</v>
      </c>
      <c r="AI34" s="35">
        <f t="shared" si="38"/>
        <v>0</v>
      </c>
      <c r="AJ34" s="35">
        <f t="shared" si="39"/>
        <v>0</v>
      </c>
      <c r="AK34" s="35">
        <f t="shared" si="40"/>
        <v>0</v>
      </c>
      <c r="AL34" s="35">
        <f t="shared" si="41"/>
        <v>0</v>
      </c>
      <c r="AM34" s="35">
        <f t="shared" si="42"/>
        <v>0</v>
      </c>
      <c r="AN34" s="35">
        <f t="shared" si="43"/>
        <v>0</v>
      </c>
      <c r="AO34" s="35">
        <f t="shared" si="34"/>
        <v>1517</v>
      </c>
      <c r="AP34" s="35">
        <f t="shared" si="35"/>
        <v>422</v>
      </c>
      <c r="AQ34" s="40"/>
      <c r="AR34" s="36">
        <v>0</v>
      </c>
      <c r="AS34" s="37">
        <f t="shared" si="1"/>
        <v>0</v>
      </c>
      <c r="AT34" s="37">
        <v>101</v>
      </c>
      <c r="AU34" s="37">
        <v>0</v>
      </c>
      <c r="AV34" s="37">
        <v>103.70599999999997</v>
      </c>
      <c r="AW34" s="37">
        <v>0</v>
      </c>
      <c r="AX34" s="37">
        <f t="shared" si="14"/>
        <v>101</v>
      </c>
      <c r="AY34" s="37">
        <f t="shared" si="15"/>
        <v>103.70599999999997</v>
      </c>
      <c r="AZ34" s="38" t="e">
        <f t="shared" si="2"/>
        <v>#DIV/0!</v>
      </c>
      <c r="BA34" s="36">
        <v>239</v>
      </c>
      <c r="BB34" s="36">
        <v>52</v>
      </c>
      <c r="BC34" s="38">
        <f>BB34/AP34*100</f>
        <v>12.322274881516588</v>
      </c>
    </row>
    <row r="35" spans="1:55" ht="41.4" customHeight="1">
      <c r="A35" s="3">
        <v>27</v>
      </c>
      <c r="B35" s="4" t="s">
        <v>38</v>
      </c>
      <c r="C35" s="13">
        <v>890</v>
      </c>
      <c r="D35" s="14">
        <v>3015</v>
      </c>
      <c r="E35" s="11">
        <v>890</v>
      </c>
      <c r="F35" s="11">
        <v>346</v>
      </c>
      <c r="G35" s="11">
        <v>554</v>
      </c>
      <c r="H35" s="11">
        <v>217</v>
      </c>
      <c r="I35" s="11">
        <v>53</v>
      </c>
      <c r="J35" s="9">
        <v>21</v>
      </c>
      <c r="K35" s="9">
        <v>39796</v>
      </c>
      <c r="L35" s="9">
        <v>13273</v>
      </c>
      <c r="M35" s="11">
        <v>1744</v>
      </c>
      <c r="N35" s="11">
        <v>2515</v>
      </c>
      <c r="O35" s="15">
        <v>1744</v>
      </c>
      <c r="P35" s="15">
        <v>2218</v>
      </c>
      <c r="Q35" s="15">
        <v>518</v>
      </c>
      <c r="R35" s="15">
        <v>574</v>
      </c>
      <c r="S35" s="15">
        <v>80</v>
      </c>
      <c r="T35" s="9">
        <v>94</v>
      </c>
      <c r="U35" s="9">
        <v>32679</v>
      </c>
      <c r="V35" s="9">
        <v>37248</v>
      </c>
      <c r="W35" s="15">
        <v>26</v>
      </c>
      <c r="X35" s="15">
        <v>202</v>
      </c>
      <c r="Y35" s="15">
        <v>26</v>
      </c>
      <c r="Z35" s="15">
        <v>155</v>
      </c>
      <c r="AA35" s="15">
        <v>6</v>
      </c>
      <c r="AB35" s="15">
        <v>32</v>
      </c>
      <c r="AC35" s="15">
        <v>0</v>
      </c>
      <c r="AD35" s="9">
        <v>0</v>
      </c>
      <c r="AE35" s="9">
        <v>563</v>
      </c>
      <c r="AF35" s="9">
        <v>2957</v>
      </c>
      <c r="AG35" s="35">
        <f t="shared" si="36"/>
        <v>2660</v>
      </c>
      <c r="AH35" s="35">
        <f t="shared" si="37"/>
        <v>5732</v>
      </c>
      <c r="AI35" s="35">
        <f t="shared" si="38"/>
        <v>2660</v>
      </c>
      <c r="AJ35" s="35">
        <f t="shared" si="39"/>
        <v>2719</v>
      </c>
      <c r="AK35" s="35">
        <f t="shared" si="40"/>
        <v>1078</v>
      </c>
      <c r="AL35" s="35">
        <f t="shared" si="41"/>
        <v>823</v>
      </c>
      <c r="AM35" s="35">
        <f t="shared" si="42"/>
        <v>133</v>
      </c>
      <c r="AN35" s="35">
        <f t="shared" si="43"/>
        <v>115</v>
      </c>
      <c r="AO35" s="35">
        <f t="shared" si="34"/>
        <v>73038</v>
      </c>
      <c r="AP35" s="35">
        <f t="shared" si="35"/>
        <v>53478</v>
      </c>
      <c r="AQ35" s="40">
        <v>0</v>
      </c>
      <c r="AR35" s="36">
        <v>14000</v>
      </c>
      <c r="AS35" s="37">
        <f t="shared" si="1"/>
        <v>10500</v>
      </c>
      <c r="AT35" s="37">
        <v>1068</v>
      </c>
      <c r="AU35" s="37">
        <v>2302</v>
      </c>
      <c r="AV35" s="37">
        <v>1291</v>
      </c>
      <c r="AW35" s="37">
        <v>2844</v>
      </c>
      <c r="AX35" s="37">
        <f t="shared" si="14"/>
        <v>6030</v>
      </c>
      <c r="AY35" s="37">
        <f t="shared" si="15"/>
        <v>9867</v>
      </c>
      <c r="AZ35" s="38">
        <f t="shared" si="2"/>
        <v>93.971428571428575</v>
      </c>
      <c r="BA35" s="36">
        <v>3539</v>
      </c>
      <c r="BB35" s="36">
        <v>3651</v>
      </c>
      <c r="BC35" s="38">
        <f>BB35/AP35*100</f>
        <v>6.8271064736901161</v>
      </c>
    </row>
    <row r="36" spans="1:55" ht="41.4" customHeight="1" thickBot="1">
      <c r="A36" s="3">
        <v>28</v>
      </c>
      <c r="B36" s="33" t="s">
        <v>39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43">
        <f t="shared" si="36"/>
        <v>0</v>
      </c>
      <c r="AH36" s="43">
        <f t="shared" si="37"/>
        <v>0</v>
      </c>
      <c r="AI36" s="43">
        <f t="shared" si="38"/>
        <v>0</v>
      </c>
      <c r="AJ36" s="43">
        <f t="shared" si="39"/>
        <v>0</v>
      </c>
      <c r="AK36" s="43">
        <f t="shared" si="40"/>
        <v>0</v>
      </c>
      <c r="AL36" s="43">
        <f t="shared" si="41"/>
        <v>0</v>
      </c>
      <c r="AM36" s="43">
        <f t="shared" si="42"/>
        <v>0</v>
      </c>
      <c r="AN36" s="43">
        <f t="shared" si="43"/>
        <v>0</v>
      </c>
      <c r="AO36" s="43">
        <f t="shared" si="34"/>
        <v>0</v>
      </c>
      <c r="AP36" s="43">
        <f t="shared" si="35"/>
        <v>0</v>
      </c>
      <c r="AQ36" s="44">
        <v>0</v>
      </c>
      <c r="AR36" s="45">
        <v>0</v>
      </c>
      <c r="AS36" s="37">
        <f t="shared" si="1"/>
        <v>0</v>
      </c>
      <c r="AT36" s="46">
        <v>0</v>
      </c>
      <c r="AU36" s="46">
        <v>0</v>
      </c>
      <c r="AV36" s="46">
        <v>0</v>
      </c>
      <c r="AW36" s="46">
        <v>0</v>
      </c>
      <c r="AX36" s="37">
        <f t="shared" si="14"/>
        <v>0</v>
      </c>
      <c r="AY36" s="37">
        <f t="shared" si="15"/>
        <v>0</v>
      </c>
      <c r="AZ36" s="47" t="e">
        <f t="shared" si="2"/>
        <v>#DIV/0!</v>
      </c>
      <c r="BA36" s="45">
        <v>0</v>
      </c>
      <c r="BB36" s="45">
        <v>0</v>
      </c>
      <c r="BC36" s="47">
        <v>0</v>
      </c>
    </row>
    <row r="37" spans="1:55" s="60" customFormat="1" ht="41.4" customHeight="1" thickBot="1">
      <c r="A37" s="48"/>
      <c r="B37" s="49" t="s">
        <v>26</v>
      </c>
      <c r="C37" s="50">
        <f t="shared" ref="C37:AS37" si="44">SUM(C9:C36)</f>
        <v>169718</v>
      </c>
      <c r="D37" s="51">
        <f t="shared" si="44"/>
        <v>38127.1249369</v>
      </c>
      <c r="E37" s="51">
        <f t="shared" si="44"/>
        <v>174491</v>
      </c>
      <c r="F37" s="51">
        <f t="shared" si="44"/>
        <v>36803.642373099996</v>
      </c>
      <c r="G37" s="51">
        <f t="shared" si="44"/>
        <v>28220</v>
      </c>
      <c r="H37" s="51">
        <f t="shared" si="44"/>
        <v>7214.5583760999998</v>
      </c>
      <c r="I37" s="51">
        <f t="shared" si="44"/>
        <v>140532</v>
      </c>
      <c r="J37" s="51">
        <f t="shared" si="44"/>
        <v>30233.006081800006</v>
      </c>
      <c r="K37" s="51">
        <f t="shared" si="44"/>
        <v>671215.75</v>
      </c>
      <c r="L37" s="51">
        <f t="shared" si="44"/>
        <v>141150.22573444445</v>
      </c>
      <c r="M37" s="51">
        <f t="shared" si="44"/>
        <v>34221</v>
      </c>
      <c r="N37" s="51">
        <f t="shared" si="44"/>
        <v>56072.330168400003</v>
      </c>
      <c r="O37" s="51">
        <f t="shared" si="44"/>
        <v>32394.164940000002</v>
      </c>
      <c r="P37" s="51">
        <f t="shared" si="44"/>
        <v>49303.244645300008</v>
      </c>
      <c r="Q37" s="51">
        <f t="shared" si="44"/>
        <v>3216.4149400000001</v>
      </c>
      <c r="R37" s="51">
        <f t="shared" si="44"/>
        <v>4249.0191924000001</v>
      </c>
      <c r="S37" s="51">
        <f t="shared" si="44"/>
        <v>15119.20477</v>
      </c>
      <c r="T37" s="51">
        <f t="shared" si="44"/>
        <v>16027.1914693</v>
      </c>
      <c r="U37" s="51">
        <f t="shared" si="44"/>
        <v>195921.11577</v>
      </c>
      <c r="V37" s="51">
        <f t="shared" si="44"/>
        <v>271196.7452872445</v>
      </c>
      <c r="W37" s="51">
        <f t="shared" si="44"/>
        <v>9895.4181086000008</v>
      </c>
      <c r="X37" s="51">
        <f t="shared" si="44"/>
        <v>32772.166625500002</v>
      </c>
      <c r="Y37" s="51">
        <f t="shared" si="44"/>
        <v>6351</v>
      </c>
      <c r="Z37" s="51">
        <f t="shared" si="44"/>
        <v>32114.678430799991</v>
      </c>
      <c r="AA37" s="51">
        <f t="shared" si="44"/>
        <v>7428</v>
      </c>
      <c r="AB37" s="51">
        <f t="shared" si="44"/>
        <v>13924.983632199999</v>
      </c>
      <c r="AC37" s="51">
        <f t="shared" si="44"/>
        <v>7364</v>
      </c>
      <c r="AD37" s="51">
        <f t="shared" si="44"/>
        <v>13555.275949100002</v>
      </c>
      <c r="AE37" s="51">
        <f t="shared" si="44"/>
        <v>48444.34</v>
      </c>
      <c r="AF37" s="52">
        <f t="shared" si="44"/>
        <v>256880.41695520998</v>
      </c>
      <c r="AG37" s="53">
        <f t="shared" si="44"/>
        <v>213834.41810860002</v>
      </c>
      <c r="AH37" s="51">
        <f t="shared" si="44"/>
        <v>126971.62173080001</v>
      </c>
      <c r="AI37" s="51">
        <f t="shared" si="44"/>
        <v>213236.16493999999</v>
      </c>
      <c r="AJ37" s="51">
        <f t="shared" si="44"/>
        <v>118221.56544920002</v>
      </c>
      <c r="AK37" s="51">
        <f t="shared" si="44"/>
        <v>38864.414940000002</v>
      </c>
      <c r="AL37" s="51">
        <f t="shared" si="44"/>
        <v>25388.561200700002</v>
      </c>
      <c r="AM37" s="51">
        <f t="shared" si="44"/>
        <v>163015.20477000001</v>
      </c>
      <c r="AN37" s="51">
        <f t="shared" si="44"/>
        <v>59815.473500199994</v>
      </c>
      <c r="AO37" s="51">
        <f t="shared" si="44"/>
        <v>915581.20577</v>
      </c>
      <c r="AP37" s="51">
        <f t="shared" si="44"/>
        <v>713727.38797689893</v>
      </c>
      <c r="AQ37" s="54">
        <f t="shared" si="44"/>
        <v>20230</v>
      </c>
      <c r="AR37" s="55">
        <f t="shared" si="44"/>
        <v>388340</v>
      </c>
      <c r="AS37" s="55">
        <f t="shared" si="44"/>
        <v>291255</v>
      </c>
      <c r="AT37" s="56">
        <f>SUM(AT9:AT36)</f>
        <v>64910</v>
      </c>
      <c r="AU37" s="56">
        <f>SUM(AU9:AU36)</f>
        <v>110900</v>
      </c>
      <c r="AV37" s="56">
        <f t="shared" ref="AV37:AW37" si="45">SUM(AV9:AV36)</f>
        <v>73954.886705500016</v>
      </c>
      <c r="AW37" s="56">
        <f t="shared" si="45"/>
        <v>99405.958239999993</v>
      </c>
      <c r="AX37" s="55">
        <f t="shared" si="14"/>
        <v>389644.41810860002</v>
      </c>
      <c r="AY37" s="56">
        <f>SUM(AY8:AY36)</f>
        <v>300352.46667629998</v>
      </c>
      <c r="AZ37" s="57">
        <f t="shared" si="2"/>
        <v>103.1235400855951</v>
      </c>
      <c r="BA37" s="58">
        <f>SUM(BA9:BA36)</f>
        <v>29564</v>
      </c>
      <c r="BB37" s="55">
        <f>SUM(BB9:BB36)</f>
        <v>38681</v>
      </c>
      <c r="BC37" s="59">
        <f>BB37/AP37*100</f>
        <v>5.4195762488032724</v>
      </c>
    </row>
    <row r="38" spans="1:55" ht="20.399999999999999">
      <c r="AD38" s="62" t="s">
        <v>12</v>
      </c>
      <c r="AE38" s="62"/>
      <c r="AX38" s="16"/>
      <c r="BB38" s="63" t="s">
        <v>12</v>
      </c>
      <c r="BC38" s="63"/>
    </row>
  </sheetData>
  <mergeCells count="69">
    <mergeCell ref="AO4:AP6"/>
    <mergeCell ref="AG4:AN4"/>
    <mergeCell ref="BC4:BC7"/>
    <mergeCell ref="AQ4:AQ6"/>
    <mergeCell ref="AT4:AT7"/>
    <mergeCell ref="AU4:AU7"/>
    <mergeCell ref="AX4:AX7"/>
    <mergeCell ref="BA8:BB8"/>
    <mergeCell ref="AY4:AY7"/>
    <mergeCell ref="AR4:AR7"/>
    <mergeCell ref="AV4:AV7"/>
    <mergeCell ref="AS4:AS7"/>
    <mergeCell ref="AW4:AW7"/>
    <mergeCell ref="AZ4:AZ7"/>
    <mergeCell ref="K8:L8"/>
    <mergeCell ref="AK8:AL8"/>
    <mergeCell ref="AM8:AN8"/>
    <mergeCell ref="S8:T8"/>
    <mergeCell ref="U8:V8"/>
    <mergeCell ref="W8:X8"/>
    <mergeCell ref="AA8:AB8"/>
    <mergeCell ref="AC8:AD8"/>
    <mergeCell ref="AE8:AF8"/>
    <mergeCell ref="AG8:AH8"/>
    <mergeCell ref="AI8:AJ8"/>
    <mergeCell ref="AE1:AF1"/>
    <mergeCell ref="W5:AD5"/>
    <mergeCell ref="AE5:AF6"/>
    <mergeCell ref="AG5:AN5"/>
    <mergeCell ref="Y6:Z6"/>
    <mergeCell ref="AA6:AB6"/>
    <mergeCell ref="AC6:AD6"/>
    <mergeCell ref="AI6:AJ6"/>
    <mergeCell ref="AK6:AL6"/>
    <mergeCell ref="AM6:AN6"/>
    <mergeCell ref="AG6:AH6"/>
    <mergeCell ref="A2:BC2"/>
    <mergeCell ref="W6:X6"/>
    <mergeCell ref="S6:T6"/>
    <mergeCell ref="C5:J5"/>
    <mergeCell ref="K5:L6"/>
    <mergeCell ref="A4:A7"/>
    <mergeCell ref="B4:B7"/>
    <mergeCell ref="C4:L4"/>
    <mergeCell ref="M4:V4"/>
    <mergeCell ref="W4:AF4"/>
    <mergeCell ref="M5:T5"/>
    <mergeCell ref="U5:V6"/>
    <mergeCell ref="G6:H6"/>
    <mergeCell ref="I6:J6"/>
    <mergeCell ref="M6:N6"/>
    <mergeCell ref="O6:P6"/>
    <mergeCell ref="Q6:R6"/>
    <mergeCell ref="BA1:BC1"/>
    <mergeCell ref="AD38:AE38"/>
    <mergeCell ref="BB38:BC38"/>
    <mergeCell ref="A3:BC3"/>
    <mergeCell ref="BA4:BB6"/>
    <mergeCell ref="AO8:AP8"/>
    <mergeCell ref="Y8:Z8"/>
    <mergeCell ref="C6:D6"/>
    <mergeCell ref="E6:F6"/>
    <mergeCell ref="M8:N8"/>
    <mergeCell ref="O8:P8"/>
    <mergeCell ref="Q8:R8"/>
    <mergeCell ref="C8:D8"/>
    <mergeCell ref="E8:F8"/>
    <mergeCell ref="G8:H8"/>
    <mergeCell ref="I8:J8"/>
  </mergeCells>
  <pageMargins left="0.39" right="0.18" top="1.0900000000000001" bottom="0.32" header="0.3" footer="0.17"/>
  <pageSetup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2021-03-15T12:19:05Z</cp:lastPrinted>
  <dcterms:created xsi:type="dcterms:W3CDTF">2016-06-03T07:14:47Z</dcterms:created>
  <dcterms:modified xsi:type="dcterms:W3CDTF">2021-03-15T12:20:49Z</dcterms:modified>
</cp:coreProperties>
</file>