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120" yWindow="132" windowWidth="9420" windowHeight="4500"/>
  </bookViews>
  <sheets>
    <sheet name="SEPT. 2020" sheetId="5" r:id="rId1"/>
  </sheets>
  <definedNames>
    <definedName name="_xlnm.Print_Area" localSheetId="0">'SEPT. 2020'!$B$1:$Z$42</definedName>
  </definedNames>
  <calcPr calcId="162913"/>
</workbook>
</file>

<file path=xl/calcChain.xml><?xml version="1.0" encoding="utf-8"?>
<calcChain xmlns="http://schemas.openxmlformats.org/spreadsheetml/2006/main">
  <c r="R36" i="5" l="1"/>
  <c r="R21" i="5" l="1"/>
  <c r="R37" i="5" s="1"/>
  <c r="R41" i="5" l="1"/>
  <c r="R39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X36" i="5" l="1"/>
  <c r="W36" i="5"/>
  <c r="V36" i="5"/>
  <c r="U36" i="5"/>
  <c r="T36" i="5"/>
  <c r="S36" i="5"/>
  <c r="Q36" i="5"/>
  <c r="P36" i="5"/>
  <c r="O36" i="5"/>
  <c r="N36" i="5"/>
  <c r="M36" i="5"/>
  <c r="L36" i="5"/>
  <c r="K36" i="5"/>
  <c r="J36" i="5"/>
  <c r="I36" i="5"/>
  <c r="H36" i="5"/>
  <c r="G36" i="5"/>
  <c r="X21" i="5"/>
  <c r="W21" i="5"/>
  <c r="V21" i="5"/>
  <c r="U21" i="5"/>
  <c r="T21" i="5"/>
  <c r="S21" i="5"/>
  <c r="Q21" i="5"/>
  <c r="P21" i="5"/>
  <c r="O21" i="5"/>
  <c r="N21" i="5"/>
  <c r="M21" i="5"/>
  <c r="L21" i="5"/>
  <c r="K21" i="5"/>
  <c r="J21" i="5"/>
  <c r="I21" i="5"/>
  <c r="H21" i="5"/>
  <c r="G21" i="5"/>
  <c r="T37" i="5" l="1"/>
  <c r="T39" i="5" s="1"/>
  <c r="S37" i="5"/>
  <c r="S39" i="5" s="1"/>
  <c r="G37" i="5"/>
  <c r="G39" i="5" s="1"/>
  <c r="L37" i="5"/>
  <c r="L39" i="5" s="1"/>
  <c r="H37" i="5"/>
  <c r="H39" i="5" s="1"/>
  <c r="M37" i="5"/>
  <c r="M39" i="5" s="1"/>
  <c r="K37" i="5"/>
  <c r="K39" i="5" s="1"/>
  <c r="W37" i="5"/>
  <c r="W39" i="5" s="1"/>
  <c r="X37" i="5"/>
  <c r="X39" i="5" s="1"/>
  <c r="V37" i="5"/>
  <c r="V39" i="5" s="1"/>
  <c r="U37" i="5"/>
  <c r="U39" i="5" s="1"/>
  <c r="Q37" i="5"/>
  <c r="Q39" i="5" s="1"/>
  <c r="P37" i="5"/>
  <c r="P39" i="5" s="1"/>
  <c r="O37" i="5"/>
  <c r="O39" i="5" s="1"/>
  <c r="N37" i="5"/>
  <c r="N39" i="5" s="1"/>
  <c r="J37" i="5"/>
  <c r="J39" i="5" s="1"/>
  <c r="I37" i="5"/>
  <c r="I39" i="5" s="1"/>
  <c r="G41" i="5" l="1"/>
  <c r="D31" i="5" l="1"/>
  <c r="E31" i="5"/>
  <c r="F31" i="5"/>
  <c r="D32" i="5"/>
  <c r="E32" i="5"/>
  <c r="F32" i="5"/>
  <c r="D34" i="5"/>
  <c r="E34" i="5"/>
  <c r="F34" i="5"/>
  <c r="D35" i="5"/>
  <c r="E35" i="5"/>
  <c r="F35" i="5"/>
  <c r="Z34" i="5" l="1"/>
  <c r="Y34" i="5"/>
  <c r="Y31" i="5"/>
  <c r="Z35" i="5"/>
  <c r="Y35" i="5"/>
  <c r="Z32" i="5"/>
  <c r="Y32" i="5"/>
  <c r="Z31" i="5"/>
  <c r="C10" i="5" l="1"/>
  <c r="C11" i="5"/>
  <c r="C12" i="5"/>
  <c r="C13" i="5"/>
  <c r="C14" i="5"/>
  <c r="C15" i="5"/>
  <c r="C16" i="5"/>
  <c r="C17" i="5"/>
  <c r="C18" i="5"/>
  <c r="C19" i="5"/>
  <c r="C20" i="5"/>
  <c r="C22" i="5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33" i="5"/>
  <c r="D24" i="5"/>
  <c r="D25" i="5"/>
  <c r="D26" i="5"/>
  <c r="D27" i="5"/>
  <c r="D28" i="5"/>
  <c r="D29" i="5"/>
  <c r="D30" i="5"/>
  <c r="D36" i="5" l="1"/>
  <c r="C36" i="5"/>
  <c r="F10" i="5" l="1"/>
  <c r="F11" i="5"/>
  <c r="Z11" i="5" s="1"/>
  <c r="F12" i="5"/>
  <c r="F13" i="5"/>
  <c r="F14" i="5"/>
  <c r="F15" i="5"/>
  <c r="F16" i="5"/>
  <c r="Z16" i="5" s="1"/>
  <c r="F17" i="5"/>
  <c r="F18" i="5"/>
  <c r="F19" i="5"/>
  <c r="F20" i="5"/>
  <c r="F22" i="5"/>
  <c r="F23" i="5"/>
  <c r="Z23" i="5" s="1"/>
  <c r="F33" i="5"/>
  <c r="F24" i="5"/>
  <c r="F25" i="5"/>
  <c r="F26" i="5"/>
  <c r="F27" i="5"/>
  <c r="F28" i="5"/>
  <c r="F29" i="5"/>
  <c r="F30" i="5"/>
  <c r="Z30" i="5" s="1"/>
  <c r="E10" i="5"/>
  <c r="E11" i="5"/>
  <c r="E12" i="5"/>
  <c r="E13" i="5"/>
  <c r="E14" i="5"/>
  <c r="E15" i="5"/>
  <c r="E16" i="5"/>
  <c r="Y16" i="5" s="1"/>
  <c r="E17" i="5"/>
  <c r="E18" i="5"/>
  <c r="E19" i="5"/>
  <c r="E20" i="5"/>
  <c r="E22" i="5"/>
  <c r="E23" i="5"/>
  <c r="Y23" i="5" s="1"/>
  <c r="E33" i="5"/>
  <c r="E24" i="5"/>
  <c r="E25" i="5"/>
  <c r="E26" i="5"/>
  <c r="E27" i="5"/>
  <c r="E28" i="5"/>
  <c r="E29" i="5"/>
  <c r="Y29" i="5" s="1"/>
  <c r="E30" i="5"/>
  <c r="Y30" i="5" s="1"/>
  <c r="E36" i="5" l="1"/>
  <c r="F36" i="5"/>
  <c r="Y26" i="5"/>
  <c r="Z13" i="5"/>
  <c r="Y19" i="5"/>
  <c r="Y11" i="5"/>
  <c r="Y25" i="5"/>
  <c r="Y15" i="5"/>
  <c r="Y12" i="5"/>
  <c r="Z26" i="5"/>
  <c r="Y22" i="5"/>
  <c r="Y18" i="5"/>
  <c r="Y24" i="5"/>
  <c r="Y28" i="5"/>
  <c r="Y10" i="5"/>
  <c r="Y13" i="5"/>
  <c r="Z28" i="5"/>
  <c r="Y27" i="5"/>
  <c r="Y33" i="5"/>
  <c r="Y20" i="5"/>
  <c r="Y17" i="5"/>
  <c r="Y14" i="5"/>
  <c r="Z24" i="5"/>
  <c r="Z18" i="5"/>
  <c r="Z15" i="5"/>
  <c r="Z10" i="5"/>
  <c r="Z27" i="5"/>
  <c r="Z33" i="5"/>
  <c r="Z20" i="5"/>
  <c r="Z17" i="5"/>
  <c r="Z14" i="5"/>
  <c r="Z29" i="5"/>
  <c r="Z25" i="5"/>
  <c r="Z22" i="5"/>
  <c r="Z19" i="5"/>
  <c r="Z12" i="5"/>
  <c r="E38" i="5"/>
  <c r="Z36" i="5" l="1"/>
  <c r="Y36" i="5"/>
  <c r="F40" i="5"/>
  <c r="F38" i="5"/>
  <c r="E40" i="5"/>
  <c r="F9" i="5"/>
  <c r="F21" i="5" s="1"/>
  <c r="F37" i="5" s="1"/>
  <c r="E9" i="5"/>
  <c r="E21" i="5" s="1"/>
  <c r="E37" i="5" s="1"/>
  <c r="E39" i="5" s="1"/>
  <c r="D40" i="5"/>
  <c r="D38" i="5"/>
  <c r="C40" i="5"/>
  <c r="C38" i="5"/>
  <c r="D9" i="5"/>
  <c r="D21" i="5" s="1"/>
  <c r="D37" i="5" s="1"/>
  <c r="C9" i="5"/>
  <c r="Y40" i="5" l="1"/>
  <c r="D39" i="5"/>
  <c r="F39" i="5"/>
  <c r="E41" i="5"/>
  <c r="D41" i="5"/>
  <c r="C21" i="5"/>
  <c r="C37" i="5" s="1"/>
  <c r="C39" i="5" s="1"/>
  <c r="Y38" i="5"/>
  <c r="Y9" i="5"/>
  <c r="Y21" i="5" s="1"/>
  <c r="Y37" i="5" s="1"/>
  <c r="Z9" i="5"/>
  <c r="Z21" i="5" s="1"/>
  <c r="Z37" i="5" s="1"/>
  <c r="Z40" i="5"/>
  <c r="Z38" i="5"/>
  <c r="X41" i="5"/>
  <c r="W41" i="5"/>
  <c r="V41" i="5"/>
  <c r="U41" i="5"/>
  <c r="T41" i="5"/>
  <c r="S41" i="5"/>
  <c r="Q41" i="5"/>
  <c r="N41" i="5"/>
  <c r="M41" i="5"/>
  <c r="L41" i="5"/>
  <c r="K41" i="5"/>
  <c r="P41" i="5"/>
  <c r="O41" i="5"/>
  <c r="J41" i="5"/>
  <c r="I41" i="5"/>
  <c r="H41" i="5"/>
  <c r="Z39" i="5" l="1"/>
  <c r="Y39" i="5"/>
  <c r="Y41" i="5"/>
  <c r="Z41" i="5"/>
  <c r="C41" i="5"/>
  <c r="F41" i="5"/>
</calcChain>
</file>

<file path=xl/sharedStrings.xml><?xml version="1.0" encoding="utf-8"?>
<sst xmlns="http://schemas.openxmlformats.org/spreadsheetml/2006/main" count="80" uniqueCount="56">
  <si>
    <t>Name of the Bank</t>
  </si>
  <si>
    <t>Total (A+B+C)</t>
  </si>
  <si>
    <t>No. of Units</t>
  </si>
  <si>
    <t>UCO BANK</t>
  </si>
  <si>
    <t>IDBI BK</t>
  </si>
  <si>
    <t>O/s</t>
  </si>
  <si>
    <t>J &amp; K BANK</t>
  </si>
  <si>
    <t xml:space="preserve">(Amount ` in lacs) </t>
  </si>
  <si>
    <t>Manufacturing  (Micro)</t>
  </si>
  <si>
    <t xml:space="preserve"> Service Sector (Micro)</t>
  </si>
  <si>
    <t>Micro Enterprises (1+2)</t>
  </si>
  <si>
    <t>Manufacturing  (Small)</t>
  </si>
  <si>
    <t xml:space="preserve"> Service Sector (Small)</t>
  </si>
  <si>
    <t>(A)</t>
  </si>
  <si>
    <t>Small Enterprises (3+4+B)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</si>
  <si>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</si>
  <si>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</si>
  <si>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</si>
  <si>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</si>
  <si>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</si>
  <si>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</si>
  <si>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</si>
  <si>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</si>
  <si>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</si>
  <si>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</si>
  <si>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</si>
  <si>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</si>
  <si>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</si>
  <si>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</si>
  <si>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</si>
  <si>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</si>
  <si>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</si>
  <si>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</si>
  <si>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</si>
  <si>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</si>
  <si>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</si>
  <si>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</si>
  <si>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</si>
  <si>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PB. STATE COOPERATIVE BANK</t>
  </si>
  <si>
    <t>PUNJAB GRAMIN BANK</t>
  </si>
  <si>
    <t>TOTAL PSU BANKS</t>
  </si>
  <si>
    <t>TOTAL PVT BANKS</t>
  </si>
  <si>
    <t>TOTAL PSU &amp; PVT BANKS</t>
  </si>
  <si>
    <t>Total Commercial Banks</t>
  </si>
  <si>
    <t>Grand Total</t>
  </si>
  <si>
    <t>DATA RELATING TO MSMEs FOR THE PUNJAB STATE as on 30.09.2020</t>
  </si>
  <si>
    <r>
      <rPr>
        <b/>
        <sz val="30"/>
        <rFont val="Tahoma"/>
        <family val="2"/>
      </rPr>
      <t>(C )</t>
    </r>
    <r>
      <rPr>
        <b/>
        <sz val="23"/>
        <rFont val="Tahoma"/>
        <family val="2"/>
      </rPr>
      <t xml:space="preserve">  Medium enterprises (i+ii)</t>
    </r>
  </si>
  <si>
    <r>
      <rPr>
        <b/>
        <sz val="30"/>
        <rFont val="Tahoma"/>
        <family val="2"/>
      </rPr>
      <t>(B)</t>
    </r>
    <r>
      <rPr>
        <b/>
        <sz val="23"/>
        <rFont val="Tahoma"/>
        <family val="2"/>
      </rPr>
      <t xml:space="preserve"> Indirect Finance</t>
    </r>
  </si>
  <si>
    <t>Annexure 19</t>
  </si>
  <si>
    <t>SLBC Punjab</t>
  </si>
  <si>
    <t>Micro Enterprises  (Investment in Plant &amp; Machinery up to 1 Crore &amp; turnover doesn't exceed 5 Crores)</t>
  </si>
  <si>
    <t>Micro Enterprises  (Including SRWTO, Small Business &amp; Professional &amp; self employed with investment in Equipment up to 1 Crore &amp; turnover doesn't exceed 5 Crores)</t>
  </si>
  <si>
    <t>Small Enterprises  (Investment in Plant &amp; Machinery up to Rs. 10 crores &amp; turnover doesn't exceed 50 Crores)</t>
  </si>
  <si>
    <t>Small Enterprises  (Including SRWTO, Small Business &amp; Professional &amp; self employed with investment in Equipment up to Rs. 10 crores &amp; turnover doesn't exceed 50 Crores)</t>
  </si>
  <si>
    <t xml:space="preserve">i. Manufacturing Medium enterprises  (Investment in Plant &amp; Machinery more than SSI limit i.e. up to Rs. 10 crores &amp; turnover doesn't exceed 50 Crores) </t>
  </si>
  <si>
    <t>ii. Services Sector Investment in equipment up to Rs. 10 crores &amp; turnover doesn't exceed 50 Crores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</si>
</sst>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name val="Helv"/>
    </font>
    <font>
      <b/>
      <sz val="20"/>
      <name val="Tahoma"/>
      <family val="2"/>
    </font>
    <font>
      <b/>
      <sz val="12"/>
      <name val="Helv"/>
    </font>
    <font>
      <b/>
      <sz val="20"/>
      <name val="Helv"/>
    </font>
    <font>
      <b/>
      <sz val="20"/>
      <name val="Segoe UI Semilight"/>
      <family val="2"/>
    </font>
    <font>
      <b/>
      <sz val="20"/>
      <name val="Rupee Foradian"/>
      <family val="2"/>
    </font>
    <font>
      <b/>
      <sz val="13"/>
      <name val="Helv"/>
    </font>
    <font>
      <b/>
      <sz val="25"/>
      <name val="Tahoma"/>
      <family val="2"/>
    </font>
    <font>
      <b/>
      <sz val="30"/>
      <name val="Tahoma"/>
      <family val="2"/>
    </font>
    <font>
      <b/>
      <sz val="30"/>
      <name val="Rupee Foradian"/>
      <family val="2"/>
    </font>
    <font>
      <sz val="30"/>
      <name val="Helv"/>
    </font>
    <font>
      <b/>
      <sz val="23"/>
      <name val="Tahoma"/>
      <family val="2"/>
    </font>
    <font>
      <b/>
      <sz val="40"/>
      <name val="Tahoma"/>
      <family val="2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2" borderId="0" xfId="0" applyFont="1" applyFill="1"/>
    <xf numFmtId="0" fontId="2" fillId="0" borderId="0" xfId="0" applyFont="1" applyFill="1"/>
    <xf numFmtId="1" fontId="1" fillId="0" borderId="22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/>
    <xf numFmtId="0" fontId="13" fillId="0" borderId="0" xfId="0" applyFont="1"/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1" fillId="3" borderId="22" xfId="0" applyNumberFormat="1" applyFont="1" applyFill="1" applyBorder="1" applyAlignment="1">
      <alignment horizontal="right" vertical="center"/>
    </xf>
    <xf numFmtId="0" fontId="1" fillId="3" borderId="23" xfId="0" applyFont="1" applyFill="1" applyBorder="1" applyAlignment="1" applyProtection="1">
      <alignment vertical="center"/>
      <protection locked="0"/>
    </xf>
    <xf numFmtId="1" fontId="7" fillId="3" borderId="6" xfId="0" applyNumberFormat="1" applyFont="1" applyFill="1" applyBorder="1" applyAlignment="1">
      <alignment horizontal="right" vertical="center"/>
    </xf>
    <xf numFmtId="1" fontId="7" fillId="3" borderId="2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7" fillId="3" borderId="6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view="pageBreakPreview" topLeftCell="B25" zoomScale="40" zoomScaleSheetLayoutView="40" workbookViewId="0">
      <pane xSplit="1" topLeftCell="C1" activePane="topRight" state="frozen"/>
      <selection activeCell="B7" sqref="B7"/>
      <selection pane="topRight" activeCell="C33" sqref="C33"/>
    </sheetView>
  </sheetViews>
  <sheetFormatPr defaultColWidth="8.90625" defaultRowHeight="15.6"/>
  <cols>
    <col min="1" max="1" width="0" style="3" hidden="1" customWidth="1"/>
    <col min="2" max="2" width="45.08984375" style="2" customWidth="1"/>
    <col min="3" max="3" width="20.453125" style="2" customWidth="1"/>
    <col min="4" max="4" width="21" style="2" customWidth="1"/>
    <col min="5" max="5" width="20.1796875" style="2" customWidth="1"/>
    <col min="6" max="6" width="19.36328125" style="2" customWidth="1"/>
    <col min="7" max="7" width="17.1796875" style="2" customWidth="1"/>
    <col min="8" max="8" width="18.90625" style="2" customWidth="1"/>
    <col min="9" max="9" width="16.36328125" style="2" customWidth="1"/>
    <col min="10" max="10" width="18.08984375" style="2" customWidth="1"/>
    <col min="11" max="11" width="21.26953125" style="2" customWidth="1"/>
    <col min="12" max="12" width="18.08984375" style="2" customWidth="1"/>
    <col min="13" max="13" width="19.26953125" style="2" customWidth="1"/>
    <col min="14" max="15" width="17.81640625" style="2" customWidth="1"/>
    <col min="16" max="16" width="20.54296875" style="2" customWidth="1"/>
    <col min="17" max="17" width="17.81640625" style="2" customWidth="1"/>
    <col min="18" max="18" width="19.08984375" style="2" customWidth="1"/>
    <col min="19" max="21" width="15.81640625" style="2" customWidth="1"/>
    <col min="22" max="22" width="18.54296875" style="2" customWidth="1"/>
    <col min="23" max="23" width="15.81640625" style="2" customWidth="1"/>
    <col min="24" max="24" width="17.90625" style="2" customWidth="1"/>
    <col min="25" max="25" width="19.81640625" style="2" customWidth="1"/>
    <col min="26" max="26" width="21.453125" style="2" customWidth="1"/>
    <col min="27" max="27" width="16.36328125" style="3" customWidth="1"/>
    <col min="28" max="16384" width="8.90625" style="3"/>
  </cols>
  <sheetData>
    <row r="1" spans="1:27" ht="56.4" customHeight="1">
      <c r="A1" s="2"/>
      <c r="B1" s="59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7" ht="27.75" customHeight="1">
      <c r="A2" s="2"/>
      <c r="B2" s="10"/>
      <c r="C2" s="10"/>
      <c r="D2" s="10"/>
      <c r="E2" s="10"/>
      <c r="F2" s="10"/>
      <c r="G2" s="10"/>
      <c r="H2" s="10"/>
      <c r="I2" s="9"/>
      <c r="J2" s="9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51" t="s">
        <v>48</v>
      </c>
      <c r="Z2" s="51"/>
    </row>
    <row r="3" spans="1:27" ht="30.6" customHeight="1" thickBot="1">
      <c r="A3" s="2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8"/>
      <c r="P3" s="8"/>
      <c r="Q3" s="4"/>
      <c r="R3" s="4"/>
      <c r="S3" s="4"/>
      <c r="T3" s="4"/>
      <c r="U3" s="4"/>
      <c r="V3" s="4"/>
      <c r="W3" s="30"/>
      <c r="X3" s="31" t="s">
        <v>7</v>
      </c>
      <c r="Y3" s="35"/>
      <c r="Z3" s="36"/>
    </row>
    <row r="4" spans="1:27" ht="37.5" customHeight="1" thickBot="1">
      <c r="A4" s="2"/>
      <c r="B4" s="75" t="s">
        <v>0</v>
      </c>
      <c r="C4" s="78" t="s">
        <v>10</v>
      </c>
      <c r="D4" s="79"/>
      <c r="E4" s="75" t="s">
        <v>14</v>
      </c>
      <c r="F4" s="78"/>
      <c r="G4" s="56" t="s">
        <v>13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60" t="s">
        <v>47</v>
      </c>
      <c r="T4" s="62"/>
      <c r="U4" s="60" t="s">
        <v>46</v>
      </c>
      <c r="V4" s="61"/>
      <c r="W4" s="61"/>
      <c r="X4" s="62"/>
      <c r="Y4" s="69" t="s">
        <v>1</v>
      </c>
      <c r="Z4" s="70"/>
    </row>
    <row r="5" spans="1:27" s="33" customFormat="1" ht="35.25" customHeight="1" thickBot="1">
      <c r="A5" s="32"/>
      <c r="B5" s="76"/>
      <c r="C5" s="80"/>
      <c r="D5" s="81"/>
      <c r="E5" s="76"/>
      <c r="F5" s="80"/>
      <c r="G5" s="54">
        <v>1</v>
      </c>
      <c r="H5" s="85"/>
      <c r="I5" s="85"/>
      <c r="J5" s="55"/>
      <c r="K5" s="56">
        <v>2</v>
      </c>
      <c r="L5" s="57"/>
      <c r="M5" s="57"/>
      <c r="N5" s="58"/>
      <c r="O5" s="54">
        <v>3</v>
      </c>
      <c r="P5" s="55"/>
      <c r="Q5" s="56">
        <v>4</v>
      </c>
      <c r="R5" s="58"/>
      <c r="S5" s="63"/>
      <c r="T5" s="65"/>
      <c r="U5" s="63"/>
      <c r="V5" s="64"/>
      <c r="W5" s="64"/>
      <c r="X5" s="65"/>
      <c r="Y5" s="71"/>
      <c r="Z5" s="72"/>
    </row>
    <row r="6" spans="1:27" ht="66" customHeight="1" thickBot="1">
      <c r="A6" s="2"/>
      <c r="B6" s="76"/>
      <c r="C6" s="80"/>
      <c r="D6" s="81"/>
      <c r="E6" s="76"/>
      <c r="F6" s="80"/>
      <c r="G6" s="52" t="s">
        <v>8</v>
      </c>
      <c r="H6" s="84"/>
      <c r="I6" s="84"/>
      <c r="J6" s="53"/>
      <c r="K6" s="86" t="s">
        <v>9</v>
      </c>
      <c r="L6" s="87"/>
      <c r="M6" s="87"/>
      <c r="N6" s="88"/>
      <c r="O6" s="84" t="s">
        <v>11</v>
      </c>
      <c r="P6" s="53"/>
      <c r="Q6" s="52" t="s">
        <v>12</v>
      </c>
      <c r="R6" s="53"/>
      <c r="S6" s="63"/>
      <c r="T6" s="65"/>
      <c r="U6" s="66"/>
      <c r="V6" s="67"/>
      <c r="W6" s="67"/>
      <c r="X6" s="68"/>
      <c r="Y6" s="71"/>
      <c r="Z6" s="72"/>
    </row>
    <row r="7" spans="1:27" ht="288.60000000000002" customHeight="1" thickBot="1">
      <c r="A7" s="2"/>
      <c r="B7" s="77"/>
      <c r="C7" s="82"/>
      <c r="D7" s="83"/>
      <c r="E7" s="77"/>
      <c r="F7" s="82"/>
      <c r="G7" s="52" t="s">
        <v>50</v>
      </c>
      <c r="H7" s="53"/>
      <c r="I7" s="52" t="s">
        <v>50</v>
      </c>
      <c r="J7" s="53"/>
      <c r="K7" s="52" t="s">
        <v>51</v>
      </c>
      <c r="L7" s="53"/>
      <c r="M7" s="52" t="s">
        <v>51</v>
      </c>
      <c r="N7" s="53"/>
      <c r="O7" s="52" t="s">
        <v>52</v>
      </c>
      <c r="P7" s="53"/>
      <c r="Q7" s="52" t="s">
        <v>53</v>
      </c>
      <c r="R7" s="53"/>
      <c r="S7" s="66"/>
      <c r="T7" s="68"/>
      <c r="U7" s="84" t="s">
        <v>54</v>
      </c>
      <c r="V7" s="53"/>
      <c r="W7" s="52" t="s">
        <v>55</v>
      </c>
      <c r="X7" s="53"/>
      <c r="Y7" s="73"/>
      <c r="Z7" s="74"/>
    </row>
    <row r="8" spans="1:27" ht="69" customHeight="1" thickBot="1">
      <c r="A8" s="2"/>
      <c r="B8" s="15"/>
      <c r="C8" s="16" t="s">
        <v>2</v>
      </c>
      <c r="D8" s="17" t="s">
        <v>5</v>
      </c>
      <c r="E8" s="16" t="s">
        <v>2</v>
      </c>
      <c r="F8" s="17" t="s">
        <v>5</v>
      </c>
      <c r="G8" s="16" t="s">
        <v>2</v>
      </c>
      <c r="H8" s="17" t="s">
        <v>5</v>
      </c>
      <c r="I8" s="16" t="s">
        <v>2</v>
      </c>
      <c r="J8" s="17" t="s">
        <v>5</v>
      </c>
      <c r="K8" s="18" t="s">
        <v>2</v>
      </c>
      <c r="L8" s="17" t="s">
        <v>5</v>
      </c>
      <c r="M8" s="17" t="s">
        <v>2</v>
      </c>
      <c r="N8" s="17" t="s">
        <v>5</v>
      </c>
      <c r="O8" s="16" t="s">
        <v>2</v>
      </c>
      <c r="P8" s="19" t="s">
        <v>5</v>
      </c>
      <c r="Q8" s="17" t="s">
        <v>2</v>
      </c>
      <c r="R8" s="17" t="s">
        <v>5</v>
      </c>
      <c r="S8" s="17" t="s">
        <v>2</v>
      </c>
      <c r="T8" s="17" t="s">
        <v>5</v>
      </c>
      <c r="U8" s="17" t="s">
        <v>2</v>
      </c>
      <c r="V8" s="17" t="s">
        <v>5</v>
      </c>
      <c r="W8" s="17" t="s">
        <v>2</v>
      </c>
      <c r="X8" s="17" t="s">
        <v>5</v>
      </c>
      <c r="Y8" s="17" t="s">
        <v>2</v>
      </c>
      <c r="Z8" s="37" t="s">
        <v>5</v>
      </c>
    </row>
    <row r="9" spans="1:27" ht="50.1" customHeight="1" thickBot="1">
      <c r="A9" s="14">
        <v>1</v>
      </c>
      <c r="B9" s="5" t="s">
        <v>15</v>
      </c>
      <c r="C9" s="20">
        <f>G9+I9+K9+M9</f>
        <v>113282.36659999999</v>
      </c>
      <c r="D9" s="20">
        <f>H9+J9+L9+N9</f>
        <v>497601.94219999993</v>
      </c>
      <c r="E9" s="20">
        <f>O9+Q9+S9</f>
        <v>14784.4035</v>
      </c>
      <c r="F9" s="20">
        <f>P9+R9+T9</f>
        <v>386989.29709999997</v>
      </c>
      <c r="G9" s="20">
        <v>7791</v>
      </c>
      <c r="H9" s="20">
        <v>62820.280599999998</v>
      </c>
      <c r="I9" s="20">
        <v>5944</v>
      </c>
      <c r="J9" s="20">
        <v>66016.783800000005</v>
      </c>
      <c r="K9" s="20">
        <v>80196.6682</v>
      </c>
      <c r="L9" s="20">
        <v>224323.40039999998</v>
      </c>
      <c r="M9" s="20">
        <v>19350.698399999997</v>
      </c>
      <c r="N9" s="20">
        <v>144441.4774</v>
      </c>
      <c r="O9" s="20">
        <v>8639.7188000000006</v>
      </c>
      <c r="P9" s="20">
        <v>209904.24610000002</v>
      </c>
      <c r="Q9" s="20">
        <v>6144.6846999999998</v>
      </c>
      <c r="R9" s="20">
        <v>177085.05099999998</v>
      </c>
      <c r="S9" s="20"/>
      <c r="T9" s="20"/>
      <c r="U9" s="20">
        <v>454</v>
      </c>
      <c r="V9" s="20">
        <v>58169</v>
      </c>
      <c r="W9" s="20">
        <v>571</v>
      </c>
      <c r="X9" s="20">
        <v>86792</v>
      </c>
      <c r="Y9" s="20">
        <f t="shared" ref="Y9:Y20" si="0">SUM(C9+E9+U9+W9)</f>
        <v>129091.77009999999</v>
      </c>
      <c r="Z9" s="20">
        <f t="shared" ref="Z9:Z20" si="1">SUM(D9+F9+V9+X9)</f>
        <v>1029552.2392999999</v>
      </c>
    </row>
    <row r="10" spans="1:27" ht="50.1" customHeight="1" thickBot="1">
      <c r="A10" s="14">
        <v>2</v>
      </c>
      <c r="B10" s="48" t="s">
        <v>23</v>
      </c>
      <c r="C10" s="20">
        <f t="shared" ref="C10:C30" si="2">G10+I10+K10+M10</f>
        <v>60907</v>
      </c>
      <c r="D10" s="20">
        <f t="shared" ref="D10:D30" si="3">H10+J10+L10+N10</f>
        <v>153339</v>
      </c>
      <c r="E10" s="20">
        <f t="shared" ref="E10:E30" si="4">O10+Q10+S10</f>
        <v>4176</v>
      </c>
      <c r="F10" s="20">
        <f t="shared" ref="F10:F30" si="5">P10+R10+T10</f>
        <v>70753</v>
      </c>
      <c r="G10" s="20">
        <v>4382</v>
      </c>
      <c r="H10" s="20">
        <v>10888</v>
      </c>
      <c r="I10" s="20">
        <v>1540</v>
      </c>
      <c r="J10" s="20">
        <v>17809</v>
      </c>
      <c r="K10" s="20">
        <v>46132</v>
      </c>
      <c r="L10" s="20">
        <v>66513</v>
      </c>
      <c r="M10" s="20">
        <v>8853</v>
      </c>
      <c r="N10" s="20">
        <v>58129</v>
      </c>
      <c r="O10" s="20">
        <v>1191</v>
      </c>
      <c r="P10" s="20">
        <v>37952</v>
      </c>
      <c r="Q10" s="20">
        <v>2985</v>
      </c>
      <c r="R10" s="20">
        <v>32801</v>
      </c>
      <c r="S10" s="20">
        <v>0</v>
      </c>
      <c r="T10" s="20">
        <v>0</v>
      </c>
      <c r="U10" s="20">
        <v>135</v>
      </c>
      <c r="V10" s="20">
        <v>14396</v>
      </c>
      <c r="W10" s="20">
        <v>256</v>
      </c>
      <c r="X10" s="20">
        <v>13934</v>
      </c>
      <c r="Y10" s="20">
        <f t="shared" si="0"/>
        <v>65474</v>
      </c>
      <c r="Z10" s="20">
        <f t="shared" si="1"/>
        <v>252422</v>
      </c>
    </row>
    <row r="11" spans="1:27" s="2" customFormat="1" ht="50.1" customHeight="1" thickBot="1">
      <c r="A11" s="14">
        <v>4</v>
      </c>
      <c r="B11" s="48" t="s">
        <v>3</v>
      </c>
      <c r="C11" s="20">
        <f t="shared" si="2"/>
        <v>35960</v>
      </c>
      <c r="D11" s="20">
        <f t="shared" si="3"/>
        <v>110691</v>
      </c>
      <c r="E11" s="20">
        <f t="shared" si="4"/>
        <v>1459</v>
      </c>
      <c r="F11" s="20">
        <f t="shared" si="5"/>
        <v>19458</v>
      </c>
      <c r="G11" s="20">
        <v>2439</v>
      </c>
      <c r="H11" s="20">
        <v>3673</v>
      </c>
      <c r="I11" s="20">
        <v>847</v>
      </c>
      <c r="J11" s="20">
        <v>7714</v>
      </c>
      <c r="K11" s="20">
        <v>26542</v>
      </c>
      <c r="L11" s="20">
        <v>75342</v>
      </c>
      <c r="M11" s="20">
        <v>6132</v>
      </c>
      <c r="N11" s="20">
        <v>23962</v>
      </c>
      <c r="O11" s="20">
        <v>483</v>
      </c>
      <c r="P11" s="21">
        <v>14735</v>
      </c>
      <c r="Q11" s="21">
        <v>976</v>
      </c>
      <c r="R11" s="21">
        <v>4723</v>
      </c>
      <c r="S11" s="21">
        <v>0</v>
      </c>
      <c r="T11" s="20">
        <v>0</v>
      </c>
      <c r="U11" s="20">
        <v>70</v>
      </c>
      <c r="V11" s="20">
        <v>3687</v>
      </c>
      <c r="W11" s="20">
        <v>83</v>
      </c>
      <c r="X11" s="20">
        <v>3798</v>
      </c>
      <c r="Y11" s="20">
        <f t="shared" si="0"/>
        <v>37572</v>
      </c>
      <c r="Z11" s="20">
        <f t="shared" si="1"/>
        <v>137634</v>
      </c>
    </row>
    <row r="12" spans="1:27" s="2" customFormat="1" ht="49.5" customHeight="1" thickBot="1">
      <c r="A12" s="14">
        <v>7</v>
      </c>
      <c r="B12" s="48" t="s">
        <v>16</v>
      </c>
      <c r="C12" s="20">
        <f t="shared" si="2"/>
        <v>12404</v>
      </c>
      <c r="D12" s="20">
        <f t="shared" si="3"/>
        <v>41322</v>
      </c>
      <c r="E12" s="20">
        <f t="shared" si="4"/>
        <v>6091</v>
      </c>
      <c r="F12" s="20">
        <f t="shared" si="5"/>
        <v>65368</v>
      </c>
      <c r="G12" s="20">
        <v>4276</v>
      </c>
      <c r="H12" s="20">
        <v>9983</v>
      </c>
      <c r="I12" s="20">
        <v>2818</v>
      </c>
      <c r="J12" s="20">
        <v>9276</v>
      </c>
      <c r="K12" s="20">
        <v>2525</v>
      </c>
      <c r="L12" s="20">
        <v>9640</v>
      </c>
      <c r="M12" s="20">
        <v>2785</v>
      </c>
      <c r="N12" s="20">
        <v>12423</v>
      </c>
      <c r="O12" s="20">
        <v>2920</v>
      </c>
      <c r="P12" s="21">
        <v>37993</v>
      </c>
      <c r="Q12" s="21">
        <v>3171</v>
      </c>
      <c r="R12" s="21">
        <v>27375</v>
      </c>
      <c r="S12" s="21">
        <v>0</v>
      </c>
      <c r="T12" s="20">
        <v>0</v>
      </c>
      <c r="U12" s="20">
        <v>34</v>
      </c>
      <c r="V12" s="20">
        <v>14294</v>
      </c>
      <c r="W12" s="20">
        <v>50</v>
      </c>
      <c r="X12" s="20">
        <v>2677</v>
      </c>
      <c r="Y12" s="20">
        <f t="shared" si="0"/>
        <v>18579</v>
      </c>
      <c r="Z12" s="20">
        <f t="shared" si="1"/>
        <v>123661</v>
      </c>
    </row>
    <row r="13" spans="1:27" s="2" customFormat="1" ht="49.5" customHeight="1" thickBot="1">
      <c r="A13" s="14">
        <v>8</v>
      </c>
      <c r="B13" s="48" t="s">
        <v>24</v>
      </c>
      <c r="C13" s="20">
        <f t="shared" si="2"/>
        <v>23780</v>
      </c>
      <c r="D13" s="20">
        <f t="shared" si="3"/>
        <v>68578</v>
      </c>
      <c r="E13" s="20">
        <f t="shared" si="4"/>
        <v>2105</v>
      </c>
      <c r="F13" s="20">
        <f t="shared" si="5"/>
        <v>51241</v>
      </c>
      <c r="G13" s="20">
        <v>2007</v>
      </c>
      <c r="H13" s="20">
        <v>10838</v>
      </c>
      <c r="I13" s="20">
        <v>903</v>
      </c>
      <c r="J13" s="20">
        <v>9695</v>
      </c>
      <c r="K13" s="20">
        <v>19107</v>
      </c>
      <c r="L13" s="20">
        <v>39377</v>
      </c>
      <c r="M13" s="20">
        <v>1763</v>
      </c>
      <c r="N13" s="20">
        <v>8668</v>
      </c>
      <c r="O13" s="20">
        <v>929</v>
      </c>
      <c r="P13" s="21">
        <v>32845</v>
      </c>
      <c r="Q13" s="21">
        <v>1171</v>
      </c>
      <c r="R13" s="21">
        <v>18374</v>
      </c>
      <c r="S13" s="21">
        <v>5</v>
      </c>
      <c r="T13" s="20">
        <v>22</v>
      </c>
      <c r="U13" s="20">
        <v>36</v>
      </c>
      <c r="V13" s="20">
        <v>5102</v>
      </c>
      <c r="W13" s="20">
        <v>59</v>
      </c>
      <c r="X13" s="20">
        <v>3370</v>
      </c>
      <c r="Y13" s="20">
        <f t="shared" si="0"/>
        <v>25980</v>
      </c>
      <c r="Z13" s="20">
        <f t="shared" si="1"/>
        <v>128291</v>
      </c>
    </row>
    <row r="14" spans="1:27" s="2" customFormat="1" ht="50.1" customHeight="1" thickBot="1">
      <c r="A14" s="14">
        <v>9</v>
      </c>
      <c r="B14" s="48" t="s">
        <v>25</v>
      </c>
      <c r="C14" s="20">
        <f t="shared" si="2"/>
        <v>1923</v>
      </c>
      <c r="D14" s="20">
        <f t="shared" si="3"/>
        <v>10824</v>
      </c>
      <c r="E14" s="20">
        <f t="shared" si="4"/>
        <v>175</v>
      </c>
      <c r="F14" s="20">
        <f t="shared" si="5"/>
        <v>5148</v>
      </c>
      <c r="G14" s="20">
        <v>419</v>
      </c>
      <c r="H14" s="20">
        <v>3736</v>
      </c>
      <c r="I14" s="20">
        <v>87</v>
      </c>
      <c r="J14" s="20">
        <v>1299</v>
      </c>
      <c r="K14" s="20">
        <v>1272</v>
      </c>
      <c r="L14" s="20">
        <v>4468</v>
      </c>
      <c r="M14" s="20">
        <v>145</v>
      </c>
      <c r="N14" s="20">
        <v>1321</v>
      </c>
      <c r="O14" s="20">
        <v>55</v>
      </c>
      <c r="P14" s="21">
        <v>2625</v>
      </c>
      <c r="Q14" s="21">
        <v>120</v>
      </c>
      <c r="R14" s="21">
        <v>2523</v>
      </c>
      <c r="S14" s="21">
        <v>0</v>
      </c>
      <c r="T14" s="20">
        <v>0</v>
      </c>
      <c r="U14" s="20">
        <v>8</v>
      </c>
      <c r="V14" s="20">
        <v>1769</v>
      </c>
      <c r="W14" s="20">
        <v>2</v>
      </c>
      <c r="X14" s="20">
        <v>284</v>
      </c>
      <c r="Y14" s="20">
        <f t="shared" si="0"/>
        <v>2108</v>
      </c>
      <c r="Z14" s="20">
        <f t="shared" si="1"/>
        <v>18025</v>
      </c>
    </row>
    <row r="15" spans="1:27" s="2" customFormat="1" ht="50.1" customHeight="1" thickBot="1">
      <c r="A15" s="14">
        <v>10</v>
      </c>
      <c r="B15" s="48" t="s">
        <v>17</v>
      </c>
      <c r="C15" s="20">
        <f t="shared" si="2"/>
        <v>47577</v>
      </c>
      <c r="D15" s="20">
        <f t="shared" si="3"/>
        <v>145488</v>
      </c>
      <c r="E15" s="20">
        <f t="shared" si="4"/>
        <v>4461</v>
      </c>
      <c r="F15" s="20">
        <f t="shared" si="5"/>
        <v>107884</v>
      </c>
      <c r="G15" s="20">
        <v>8891</v>
      </c>
      <c r="H15" s="20">
        <v>65156</v>
      </c>
      <c r="I15" s="20">
        <v>0</v>
      </c>
      <c r="J15" s="20">
        <v>0</v>
      </c>
      <c r="K15" s="20">
        <v>38686</v>
      </c>
      <c r="L15" s="20">
        <v>80332</v>
      </c>
      <c r="M15" s="20">
        <v>0</v>
      </c>
      <c r="N15" s="20">
        <v>0</v>
      </c>
      <c r="O15" s="20">
        <v>1728</v>
      </c>
      <c r="P15" s="21">
        <v>77705</v>
      </c>
      <c r="Q15" s="21">
        <v>1598</v>
      </c>
      <c r="R15" s="21">
        <v>26627</v>
      </c>
      <c r="S15" s="21">
        <v>1135</v>
      </c>
      <c r="T15" s="20">
        <v>3552</v>
      </c>
      <c r="U15" s="20">
        <v>123</v>
      </c>
      <c r="V15" s="20">
        <v>24964</v>
      </c>
      <c r="W15" s="20">
        <v>118</v>
      </c>
      <c r="X15" s="20">
        <v>6788</v>
      </c>
      <c r="Y15" s="20">
        <f t="shared" si="0"/>
        <v>52279</v>
      </c>
      <c r="Z15" s="20">
        <f t="shared" si="1"/>
        <v>285124</v>
      </c>
      <c r="AA15" s="11"/>
    </row>
    <row r="16" spans="1:27" s="2" customFormat="1" ht="50.1" customHeight="1" thickBot="1">
      <c r="A16" s="14">
        <v>11</v>
      </c>
      <c r="B16" s="48" t="s">
        <v>18</v>
      </c>
      <c r="C16" s="20">
        <f t="shared" si="2"/>
        <v>21075</v>
      </c>
      <c r="D16" s="20">
        <f t="shared" si="3"/>
        <v>52317</v>
      </c>
      <c r="E16" s="20">
        <f t="shared" si="4"/>
        <v>2118</v>
      </c>
      <c r="F16" s="20">
        <f t="shared" si="5"/>
        <v>49942</v>
      </c>
      <c r="G16" s="21">
        <v>2551</v>
      </c>
      <c r="H16" s="20">
        <v>9552</v>
      </c>
      <c r="I16" s="20">
        <v>755</v>
      </c>
      <c r="J16" s="20">
        <v>9673</v>
      </c>
      <c r="K16" s="20">
        <v>15188</v>
      </c>
      <c r="L16" s="20">
        <v>18315</v>
      </c>
      <c r="M16" s="20">
        <v>2581</v>
      </c>
      <c r="N16" s="20">
        <v>14777</v>
      </c>
      <c r="O16" s="20">
        <v>591</v>
      </c>
      <c r="P16" s="20">
        <v>22736</v>
      </c>
      <c r="Q16" s="20">
        <v>1527</v>
      </c>
      <c r="R16" s="20">
        <v>27206</v>
      </c>
      <c r="S16" s="20">
        <v>0</v>
      </c>
      <c r="T16" s="20">
        <v>0</v>
      </c>
      <c r="U16" s="20">
        <v>24</v>
      </c>
      <c r="V16" s="20">
        <v>4315</v>
      </c>
      <c r="W16" s="20">
        <v>70</v>
      </c>
      <c r="X16" s="20">
        <v>1684</v>
      </c>
      <c r="Y16" s="20">
        <f t="shared" si="0"/>
        <v>23287</v>
      </c>
      <c r="Z16" s="20">
        <f t="shared" si="1"/>
        <v>108258</v>
      </c>
    </row>
    <row r="17" spans="1:26" s="2" customFormat="1" ht="50.1" customHeight="1" thickBot="1">
      <c r="A17" s="14">
        <v>13</v>
      </c>
      <c r="B17" s="48" t="s">
        <v>19</v>
      </c>
      <c r="C17" s="20">
        <f t="shared" si="2"/>
        <v>19666</v>
      </c>
      <c r="D17" s="20">
        <f t="shared" si="3"/>
        <v>67930</v>
      </c>
      <c r="E17" s="20">
        <f t="shared" si="4"/>
        <v>1754</v>
      </c>
      <c r="F17" s="20">
        <f t="shared" si="5"/>
        <v>63272</v>
      </c>
      <c r="G17" s="20">
        <v>1822</v>
      </c>
      <c r="H17" s="20">
        <v>11759</v>
      </c>
      <c r="I17" s="20">
        <v>4551</v>
      </c>
      <c r="J17" s="20">
        <v>22388</v>
      </c>
      <c r="K17" s="20">
        <v>3323</v>
      </c>
      <c r="L17" s="20">
        <v>7411</v>
      </c>
      <c r="M17" s="20">
        <v>9970</v>
      </c>
      <c r="N17" s="20">
        <v>26372</v>
      </c>
      <c r="O17" s="20">
        <v>807</v>
      </c>
      <c r="P17" s="21">
        <v>24814</v>
      </c>
      <c r="Q17" s="21">
        <v>863</v>
      </c>
      <c r="R17" s="21">
        <v>30244</v>
      </c>
      <c r="S17" s="21">
        <v>84</v>
      </c>
      <c r="T17" s="20">
        <v>8214</v>
      </c>
      <c r="U17" s="20">
        <v>44</v>
      </c>
      <c r="V17" s="20">
        <v>14495</v>
      </c>
      <c r="W17" s="20">
        <v>47</v>
      </c>
      <c r="X17" s="20">
        <v>2514</v>
      </c>
      <c r="Y17" s="20">
        <f t="shared" si="0"/>
        <v>21511</v>
      </c>
      <c r="Z17" s="20">
        <f t="shared" si="1"/>
        <v>148211</v>
      </c>
    </row>
    <row r="18" spans="1:26" s="2" customFormat="1" ht="50.1" customHeight="1" thickBot="1">
      <c r="A18" s="14">
        <v>14</v>
      </c>
      <c r="B18" s="48" t="s">
        <v>20</v>
      </c>
      <c r="C18" s="20">
        <f t="shared" si="2"/>
        <v>16387</v>
      </c>
      <c r="D18" s="20">
        <f t="shared" si="3"/>
        <v>157208</v>
      </c>
      <c r="E18" s="20">
        <f t="shared" si="4"/>
        <v>2089</v>
      </c>
      <c r="F18" s="20">
        <f t="shared" si="5"/>
        <v>123670</v>
      </c>
      <c r="G18" s="20">
        <v>8136</v>
      </c>
      <c r="H18" s="20">
        <v>98483</v>
      </c>
      <c r="I18" s="20">
        <v>1546</v>
      </c>
      <c r="J18" s="20">
        <v>34953</v>
      </c>
      <c r="K18" s="20">
        <v>5373</v>
      </c>
      <c r="L18" s="20">
        <v>14852</v>
      </c>
      <c r="M18" s="20">
        <v>1332</v>
      </c>
      <c r="N18" s="20">
        <v>8920</v>
      </c>
      <c r="O18" s="20">
        <v>1047</v>
      </c>
      <c r="P18" s="20">
        <v>40106</v>
      </c>
      <c r="Q18" s="20">
        <v>985</v>
      </c>
      <c r="R18" s="20">
        <v>83444</v>
      </c>
      <c r="S18" s="21">
        <v>57</v>
      </c>
      <c r="T18" s="20">
        <v>120</v>
      </c>
      <c r="U18" s="20">
        <v>42</v>
      </c>
      <c r="V18" s="20">
        <v>9517</v>
      </c>
      <c r="W18" s="20">
        <v>19</v>
      </c>
      <c r="X18" s="20">
        <v>3935</v>
      </c>
      <c r="Y18" s="20">
        <f t="shared" si="0"/>
        <v>18537</v>
      </c>
      <c r="Z18" s="20">
        <f t="shared" si="1"/>
        <v>294330</v>
      </c>
    </row>
    <row r="19" spans="1:26" s="12" customFormat="1" ht="50.1" customHeight="1" thickBot="1">
      <c r="A19" s="14">
        <v>15</v>
      </c>
      <c r="B19" s="48" t="s">
        <v>21</v>
      </c>
      <c r="C19" s="20">
        <f t="shared" si="2"/>
        <v>56878</v>
      </c>
      <c r="D19" s="20">
        <f t="shared" si="3"/>
        <v>130619</v>
      </c>
      <c r="E19" s="20">
        <f t="shared" si="4"/>
        <v>6842</v>
      </c>
      <c r="F19" s="20">
        <f t="shared" si="5"/>
        <v>270605</v>
      </c>
      <c r="G19" s="20">
        <v>11266</v>
      </c>
      <c r="H19" s="20">
        <v>25480</v>
      </c>
      <c r="I19" s="20">
        <v>1932</v>
      </c>
      <c r="J19" s="20">
        <v>30599</v>
      </c>
      <c r="K19" s="20">
        <v>36883</v>
      </c>
      <c r="L19" s="20">
        <v>29709</v>
      </c>
      <c r="M19" s="20">
        <v>6797</v>
      </c>
      <c r="N19" s="20">
        <v>44831</v>
      </c>
      <c r="O19" s="20">
        <v>1295</v>
      </c>
      <c r="P19" s="21">
        <v>101148</v>
      </c>
      <c r="Q19" s="21">
        <v>5520</v>
      </c>
      <c r="R19" s="21">
        <v>131276</v>
      </c>
      <c r="S19" s="21">
        <v>27</v>
      </c>
      <c r="T19" s="20">
        <v>38181</v>
      </c>
      <c r="U19" s="20">
        <v>37</v>
      </c>
      <c r="V19" s="20">
        <v>23203</v>
      </c>
      <c r="W19" s="20">
        <v>23</v>
      </c>
      <c r="X19" s="20">
        <v>7044</v>
      </c>
      <c r="Y19" s="20">
        <f t="shared" si="0"/>
        <v>63780</v>
      </c>
      <c r="Z19" s="20">
        <f t="shared" si="1"/>
        <v>431471</v>
      </c>
    </row>
    <row r="20" spans="1:26" s="2" customFormat="1" ht="50.1" customHeight="1" thickBot="1">
      <c r="A20" s="14">
        <v>17</v>
      </c>
      <c r="B20" s="49" t="s">
        <v>22</v>
      </c>
      <c r="C20" s="22">
        <f t="shared" si="2"/>
        <v>23537</v>
      </c>
      <c r="D20" s="22">
        <f t="shared" si="3"/>
        <v>99354</v>
      </c>
      <c r="E20" s="22">
        <f t="shared" si="4"/>
        <v>4870</v>
      </c>
      <c r="F20" s="22">
        <f t="shared" si="5"/>
        <v>111133</v>
      </c>
      <c r="G20" s="22">
        <v>1336</v>
      </c>
      <c r="H20" s="22">
        <v>4329</v>
      </c>
      <c r="I20" s="22">
        <v>2434</v>
      </c>
      <c r="J20" s="22">
        <v>25800</v>
      </c>
      <c r="K20" s="22">
        <v>9894</v>
      </c>
      <c r="L20" s="22">
        <v>13420</v>
      </c>
      <c r="M20" s="22">
        <v>9873</v>
      </c>
      <c r="N20" s="22">
        <v>55805</v>
      </c>
      <c r="O20" s="22">
        <v>569</v>
      </c>
      <c r="P20" s="23">
        <v>36280</v>
      </c>
      <c r="Q20" s="23">
        <v>4301</v>
      </c>
      <c r="R20" s="23">
        <v>74853</v>
      </c>
      <c r="S20" s="23">
        <v>0</v>
      </c>
      <c r="T20" s="22">
        <v>0</v>
      </c>
      <c r="U20" s="22">
        <v>203</v>
      </c>
      <c r="V20" s="22">
        <v>21136</v>
      </c>
      <c r="W20" s="22">
        <v>3507</v>
      </c>
      <c r="X20" s="22">
        <v>27366</v>
      </c>
      <c r="Y20" s="22">
        <f t="shared" si="0"/>
        <v>32117</v>
      </c>
      <c r="Z20" s="22">
        <f t="shared" si="1"/>
        <v>258989</v>
      </c>
    </row>
    <row r="21" spans="1:26" s="43" customFormat="1" ht="50.1" customHeight="1" thickBot="1">
      <c r="A21" s="39"/>
      <c r="B21" s="40" t="s">
        <v>40</v>
      </c>
      <c r="C21" s="46">
        <f t="shared" ref="C21:Z21" si="6">SUM(C9:C20)</f>
        <v>433376.36660000001</v>
      </c>
      <c r="D21" s="24">
        <f t="shared" si="6"/>
        <v>1535271.9421999999</v>
      </c>
      <c r="E21" s="24">
        <f t="shared" si="6"/>
        <v>50924.4035</v>
      </c>
      <c r="F21" s="24">
        <f t="shared" si="6"/>
        <v>1325463.2971000001</v>
      </c>
      <c r="G21" s="41">
        <f t="shared" si="6"/>
        <v>55316</v>
      </c>
      <c r="H21" s="41">
        <f t="shared" si="6"/>
        <v>316697.2806</v>
      </c>
      <c r="I21" s="41">
        <f t="shared" si="6"/>
        <v>23357</v>
      </c>
      <c r="J21" s="41">
        <f t="shared" si="6"/>
        <v>235222.7838</v>
      </c>
      <c r="K21" s="41">
        <f t="shared" si="6"/>
        <v>285121.66820000001</v>
      </c>
      <c r="L21" s="41">
        <f t="shared" si="6"/>
        <v>583702.40039999993</v>
      </c>
      <c r="M21" s="41">
        <f t="shared" si="6"/>
        <v>69581.698399999994</v>
      </c>
      <c r="N21" s="41">
        <f t="shared" si="6"/>
        <v>399649.47739999997</v>
      </c>
      <c r="O21" s="41">
        <f t="shared" si="6"/>
        <v>20254.718800000002</v>
      </c>
      <c r="P21" s="41">
        <f t="shared" si="6"/>
        <v>638843.24609999999</v>
      </c>
      <c r="Q21" s="41">
        <f t="shared" si="6"/>
        <v>29361.684699999998</v>
      </c>
      <c r="R21" s="41">
        <f t="shared" si="6"/>
        <v>636531.05099999998</v>
      </c>
      <c r="S21" s="41">
        <f t="shared" si="6"/>
        <v>1308</v>
      </c>
      <c r="T21" s="41">
        <f t="shared" si="6"/>
        <v>50089</v>
      </c>
      <c r="U21" s="41">
        <f t="shared" si="6"/>
        <v>1210</v>
      </c>
      <c r="V21" s="41">
        <f t="shared" si="6"/>
        <v>195047</v>
      </c>
      <c r="W21" s="41">
        <f t="shared" si="6"/>
        <v>4805</v>
      </c>
      <c r="X21" s="41">
        <f t="shared" si="6"/>
        <v>160186</v>
      </c>
      <c r="Y21" s="41">
        <f t="shared" si="6"/>
        <v>490315.77009999997</v>
      </c>
      <c r="Z21" s="42">
        <f t="shared" si="6"/>
        <v>3215968.2393</v>
      </c>
    </row>
    <row r="22" spans="1:26" s="2" customFormat="1" ht="50.1" customHeight="1" thickBot="1">
      <c r="A22" s="14">
        <v>19</v>
      </c>
      <c r="B22" s="5" t="s">
        <v>4</v>
      </c>
      <c r="C22" s="25">
        <f t="shared" si="2"/>
        <v>4825</v>
      </c>
      <c r="D22" s="25">
        <f t="shared" si="3"/>
        <v>39002</v>
      </c>
      <c r="E22" s="25">
        <f t="shared" si="4"/>
        <v>390</v>
      </c>
      <c r="F22" s="25">
        <f t="shared" si="5"/>
        <v>7772</v>
      </c>
      <c r="G22" s="25">
        <v>662</v>
      </c>
      <c r="H22" s="25">
        <v>5875</v>
      </c>
      <c r="I22" s="25">
        <v>276</v>
      </c>
      <c r="J22" s="25">
        <v>6889</v>
      </c>
      <c r="K22" s="25">
        <v>1008</v>
      </c>
      <c r="L22" s="25">
        <v>4733</v>
      </c>
      <c r="M22" s="25">
        <v>2879</v>
      </c>
      <c r="N22" s="25">
        <v>21505</v>
      </c>
      <c r="O22" s="25">
        <v>194</v>
      </c>
      <c r="P22" s="26">
        <v>5642</v>
      </c>
      <c r="Q22" s="26">
        <v>196</v>
      </c>
      <c r="R22" s="26">
        <v>2130</v>
      </c>
      <c r="S22" s="26">
        <v>0</v>
      </c>
      <c r="T22" s="25">
        <v>0</v>
      </c>
      <c r="U22" s="25">
        <v>12</v>
      </c>
      <c r="V22" s="25">
        <v>300</v>
      </c>
      <c r="W22" s="25">
        <v>10</v>
      </c>
      <c r="X22" s="25">
        <v>3218</v>
      </c>
      <c r="Y22" s="25">
        <f t="shared" ref="Y22:Y35" si="7">SUM(C22+E22+U22+W22)</f>
        <v>5237</v>
      </c>
      <c r="Z22" s="25">
        <f t="shared" ref="Z22:Z35" si="8">SUM(D22+F22+V22+X22)</f>
        <v>50292</v>
      </c>
    </row>
    <row r="23" spans="1:26" s="2" customFormat="1" ht="51" customHeight="1" thickBot="1">
      <c r="A23" s="14">
        <v>20</v>
      </c>
      <c r="B23" s="48" t="s">
        <v>6</v>
      </c>
      <c r="C23" s="20">
        <f t="shared" si="2"/>
        <v>2115</v>
      </c>
      <c r="D23" s="20">
        <f t="shared" si="3"/>
        <v>11500</v>
      </c>
      <c r="E23" s="20">
        <f t="shared" si="4"/>
        <v>178</v>
      </c>
      <c r="F23" s="20">
        <f t="shared" si="5"/>
        <v>4489</v>
      </c>
      <c r="G23" s="20">
        <v>166</v>
      </c>
      <c r="H23" s="20">
        <v>1324</v>
      </c>
      <c r="I23" s="20">
        <v>142</v>
      </c>
      <c r="J23" s="20">
        <v>1694</v>
      </c>
      <c r="K23" s="20">
        <v>1541</v>
      </c>
      <c r="L23" s="20">
        <v>6875</v>
      </c>
      <c r="M23" s="20">
        <v>266</v>
      </c>
      <c r="N23" s="20">
        <v>1607</v>
      </c>
      <c r="O23" s="20">
        <v>80</v>
      </c>
      <c r="P23" s="21">
        <v>3149</v>
      </c>
      <c r="Q23" s="21">
        <v>98</v>
      </c>
      <c r="R23" s="21">
        <v>1340</v>
      </c>
      <c r="S23" s="21">
        <v>0</v>
      </c>
      <c r="T23" s="20">
        <v>0</v>
      </c>
      <c r="U23" s="20">
        <v>0</v>
      </c>
      <c r="V23" s="20">
        <v>0</v>
      </c>
      <c r="W23" s="20">
        <v>8</v>
      </c>
      <c r="X23" s="20">
        <v>499</v>
      </c>
      <c r="Y23" s="20">
        <f t="shared" si="7"/>
        <v>2301</v>
      </c>
      <c r="Z23" s="20">
        <f t="shared" si="8"/>
        <v>16488</v>
      </c>
    </row>
    <row r="24" spans="1:26" s="2" customFormat="1" ht="50.1" customHeight="1" thickBot="1">
      <c r="A24" s="14">
        <v>22</v>
      </c>
      <c r="B24" s="48" t="s">
        <v>27</v>
      </c>
      <c r="C24" s="20">
        <f t="shared" si="2"/>
        <v>172208</v>
      </c>
      <c r="D24" s="20">
        <f t="shared" si="3"/>
        <v>252531</v>
      </c>
      <c r="E24" s="20">
        <f t="shared" si="4"/>
        <v>17315</v>
      </c>
      <c r="F24" s="20">
        <f t="shared" si="5"/>
        <v>585181</v>
      </c>
      <c r="G24" s="20">
        <v>0</v>
      </c>
      <c r="H24" s="20">
        <v>0</v>
      </c>
      <c r="I24" s="20">
        <v>3446</v>
      </c>
      <c r="J24" s="20">
        <v>52175</v>
      </c>
      <c r="K24" s="20">
        <v>0</v>
      </c>
      <c r="L24" s="20">
        <v>0</v>
      </c>
      <c r="M24" s="20">
        <v>168762</v>
      </c>
      <c r="N24" s="20">
        <v>200356</v>
      </c>
      <c r="O24" s="20">
        <v>4955</v>
      </c>
      <c r="P24" s="21">
        <v>279037</v>
      </c>
      <c r="Q24" s="21">
        <v>12360</v>
      </c>
      <c r="R24" s="21">
        <v>306144</v>
      </c>
      <c r="S24" s="21">
        <v>0</v>
      </c>
      <c r="T24" s="20">
        <v>0</v>
      </c>
      <c r="U24" s="20">
        <v>1344</v>
      </c>
      <c r="V24" s="20">
        <v>231960</v>
      </c>
      <c r="W24" s="20">
        <v>3235</v>
      </c>
      <c r="X24" s="20">
        <v>88946</v>
      </c>
      <c r="Y24" s="20">
        <f t="shared" si="7"/>
        <v>194102</v>
      </c>
      <c r="Z24" s="20">
        <f t="shared" si="8"/>
        <v>1158618</v>
      </c>
    </row>
    <row r="25" spans="1:26" s="2" customFormat="1" ht="50.1" customHeight="1" thickBot="1">
      <c r="A25" s="14">
        <v>23</v>
      </c>
      <c r="B25" s="48" t="s">
        <v>28</v>
      </c>
      <c r="C25" s="20">
        <f t="shared" si="2"/>
        <v>24922</v>
      </c>
      <c r="D25" s="20">
        <f t="shared" si="3"/>
        <v>277722</v>
      </c>
      <c r="E25" s="20">
        <f t="shared" si="4"/>
        <v>6713</v>
      </c>
      <c r="F25" s="20">
        <f t="shared" si="5"/>
        <v>213958</v>
      </c>
      <c r="G25" s="20">
        <v>404</v>
      </c>
      <c r="H25" s="20">
        <v>13863</v>
      </c>
      <c r="I25" s="20">
        <v>2790</v>
      </c>
      <c r="J25" s="20">
        <v>38446</v>
      </c>
      <c r="K25" s="20">
        <v>1565</v>
      </c>
      <c r="L25" s="20">
        <v>48917</v>
      </c>
      <c r="M25" s="20">
        <v>20163</v>
      </c>
      <c r="N25" s="20">
        <v>176496</v>
      </c>
      <c r="O25" s="20">
        <v>1417</v>
      </c>
      <c r="P25" s="21">
        <v>88616</v>
      </c>
      <c r="Q25" s="21">
        <v>5296</v>
      </c>
      <c r="R25" s="21">
        <v>125342</v>
      </c>
      <c r="S25" s="21">
        <v>0</v>
      </c>
      <c r="T25" s="20">
        <v>0</v>
      </c>
      <c r="U25" s="20">
        <v>138</v>
      </c>
      <c r="V25" s="20">
        <v>20237</v>
      </c>
      <c r="W25" s="20">
        <v>575</v>
      </c>
      <c r="X25" s="20">
        <v>20382</v>
      </c>
      <c r="Y25" s="20">
        <f t="shared" si="7"/>
        <v>32348</v>
      </c>
      <c r="Z25" s="20">
        <f t="shared" si="8"/>
        <v>532299</v>
      </c>
    </row>
    <row r="26" spans="1:26" s="2" customFormat="1" ht="50.1" customHeight="1" thickBot="1">
      <c r="A26" s="14">
        <v>24</v>
      </c>
      <c r="B26" s="48" t="s">
        <v>29</v>
      </c>
      <c r="C26" s="20">
        <f t="shared" si="2"/>
        <v>1775</v>
      </c>
      <c r="D26" s="20">
        <f t="shared" si="3"/>
        <v>33754</v>
      </c>
      <c r="E26" s="20">
        <f t="shared" si="4"/>
        <v>6182</v>
      </c>
      <c r="F26" s="20">
        <f t="shared" si="5"/>
        <v>95337</v>
      </c>
      <c r="G26" s="20">
        <v>0</v>
      </c>
      <c r="H26" s="20">
        <v>0</v>
      </c>
      <c r="I26" s="20">
        <v>504</v>
      </c>
      <c r="J26" s="20">
        <v>14889</v>
      </c>
      <c r="K26" s="20"/>
      <c r="L26" s="20"/>
      <c r="M26" s="20">
        <v>1271</v>
      </c>
      <c r="N26" s="20">
        <v>18865</v>
      </c>
      <c r="O26" s="20">
        <v>779</v>
      </c>
      <c r="P26" s="21">
        <v>35782</v>
      </c>
      <c r="Q26" s="21">
        <v>5403</v>
      </c>
      <c r="R26" s="21">
        <v>59555</v>
      </c>
      <c r="S26" s="21">
        <v>0</v>
      </c>
      <c r="T26" s="20">
        <v>0</v>
      </c>
      <c r="U26" s="20">
        <v>51</v>
      </c>
      <c r="V26" s="20">
        <v>4230</v>
      </c>
      <c r="W26" s="20">
        <v>580</v>
      </c>
      <c r="X26" s="20">
        <v>6935</v>
      </c>
      <c r="Y26" s="20">
        <f t="shared" si="7"/>
        <v>8588</v>
      </c>
      <c r="Z26" s="20">
        <f t="shared" si="8"/>
        <v>140256</v>
      </c>
    </row>
    <row r="27" spans="1:26" s="2" customFormat="1" ht="50.1" customHeight="1" thickBot="1">
      <c r="A27" s="14">
        <v>25</v>
      </c>
      <c r="B27" s="48" t="s">
        <v>30</v>
      </c>
      <c r="C27" s="20">
        <f t="shared" si="2"/>
        <v>3619</v>
      </c>
      <c r="D27" s="20">
        <f t="shared" si="3"/>
        <v>58969</v>
      </c>
      <c r="E27" s="20">
        <f t="shared" si="4"/>
        <v>2039</v>
      </c>
      <c r="F27" s="20">
        <f t="shared" si="5"/>
        <v>37687</v>
      </c>
      <c r="G27" s="20">
        <v>0</v>
      </c>
      <c r="H27" s="20">
        <v>0</v>
      </c>
      <c r="I27" s="20">
        <v>658</v>
      </c>
      <c r="J27" s="20">
        <v>13740</v>
      </c>
      <c r="K27" s="20"/>
      <c r="L27" s="20"/>
      <c r="M27" s="20">
        <v>2961</v>
      </c>
      <c r="N27" s="20">
        <v>45229</v>
      </c>
      <c r="O27" s="20">
        <v>475</v>
      </c>
      <c r="P27" s="21">
        <v>18671</v>
      </c>
      <c r="Q27" s="21">
        <v>1564</v>
      </c>
      <c r="R27" s="21">
        <v>19016</v>
      </c>
      <c r="S27" s="21">
        <v>0</v>
      </c>
      <c r="T27" s="20"/>
      <c r="U27" s="20">
        <v>47</v>
      </c>
      <c r="V27" s="20">
        <v>3460</v>
      </c>
      <c r="W27" s="20">
        <v>233</v>
      </c>
      <c r="X27" s="20">
        <v>3886</v>
      </c>
      <c r="Y27" s="20">
        <f t="shared" si="7"/>
        <v>5938</v>
      </c>
      <c r="Z27" s="20">
        <f t="shared" si="8"/>
        <v>104002</v>
      </c>
    </row>
    <row r="28" spans="1:26" ht="50.1" customHeight="1" thickBot="1">
      <c r="A28" s="14">
        <v>26</v>
      </c>
      <c r="B28" s="48" t="s">
        <v>31</v>
      </c>
      <c r="C28" s="20">
        <f t="shared" si="2"/>
        <v>192</v>
      </c>
      <c r="D28" s="20">
        <f t="shared" si="3"/>
        <v>4341</v>
      </c>
      <c r="E28" s="20">
        <f t="shared" si="4"/>
        <v>90</v>
      </c>
      <c r="F28" s="20">
        <f t="shared" si="5"/>
        <v>10438</v>
      </c>
      <c r="G28" s="20">
        <v>48</v>
      </c>
      <c r="H28" s="20">
        <v>1528</v>
      </c>
      <c r="I28" s="20">
        <v>17</v>
      </c>
      <c r="J28" s="20">
        <v>456</v>
      </c>
      <c r="K28" s="20">
        <v>90</v>
      </c>
      <c r="L28" s="20">
        <v>1488</v>
      </c>
      <c r="M28" s="20">
        <v>37</v>
      </c>
      <c r="N28" s="20">
        <v>869</v>
      </c>
      <c r="O28" s="20">
        <v>41</v>
      </c>
      <c r="P28" s="20">
        <v>3955</v>
      </c>
      <c r="Q28" s="20">
        <v>49</v>
      </c>
      <c r="R28" s="21">
        <v>6483</v>
      </c>
      <c r="S28" s="20">
        <v>0</v>
      </c>
      <c r="T28" s="20">
        <v>0</v>
      </c>
      <c r="U28" s="20">
        <v>9</v>
      </c>
      <c r="V28" s="20">
        <v>849</v>
      </c>
      <c r="W28" s="20">
        <v>15</v>
      </c>
      <c r="X28" s="20">
        <v>1970</v>
      </c>
      <c r="Y28" s="20">
        <f t="shared" si="7"/>
        <v>306</v>
      </c>
      <c r="Z28" s="20">
        <f t="shared" si="8"/>
        <v>17598</v>
      </c>
    </row>
    <row r="29" spans="1:26" ht="50.1" customHeight="1" thickBot="1">
      <c r="A29" s="14">
        <v>27</v>
      </c>
      <c r="B29" s="49" t="s">
        <v>32</v>
      </c>
      <c r="C29" s="20">
        <f t="shared" si="2"/>
        <v>19619</v>
      </c>
      <c r="D29" s="20">
        <f t="shared" si="3"/>
        <v>52320</v>
      </c>
      <c r="E29" s="20">
        <f t="shared" si="4"/>
        <v>4742</v>
      </c>
      <c r="F29" s="20">
        <f t="shared" si="5"/>
        <v>55924</v>
      </c>
      <c r="G29" s="20">
        <v>49</v>
      </c>
      <c r="H29" s="20">
        <v>298</v>
      </c>
      <c r="I29" s="20">
        <v>184</v>
      </c>
      <c r="J29" s="20">
        <v>8380</v>
      </c>
      <c r="K29" s="20">
        <v>17806</v>
      </c>
      <c r="L29" s="20">
        <v>30122</v>
      </c>
      <c r="M29" s="20">
        <v>1580</v>
      </c>
      <c r="N29" s="20">
        <v>13520</v>
      </c>
      <c r="O29" s="20">
        <v>106</v>
      </c>
      <c r="P29" s="20">
        <v>15372</v>
      </c>
      <c r="Q29" s="20">
        <v>4636</v>
      </c>
      <c r="R29" s="21">
        <v>40552</v>
      </c>
      <c r="S29" s="20">
        <v>0</v>
      </c>
      <c r="T29" s="20">
        <v>0</v>
      </c>
      <c r="U29" s="20">
        <v>15</v>
      </c>
      <c r="V29" s="20">
        <v>2168</v>
      </c>
      <c r="W29" s="20">
        <v>2</v>
      </c>
      <c r="X29" s="20">
        <v>82</v>
      </c>
      <c r="Y29" s="20">
        <f t="shared" si="7"/>
        <v>24378</v>
      </c>
      <c r="Z29" s="20">
        <f t="shared" si="8"/>
        <v>110494</v>
      </c>
    </row>
    <row r="30" spans="1:26" ht="50.1" customHeight="1" thickBot="1">
      <c r="A30" s="14">
        <v>28</v>
      </c>
      <c r="B30" s="48" t="s">
        <v>33</v>
      </c>
      <c r="C30" s="20">
        <f t="shared" si="2"/>
        <v>6574</v>
      </c>
      <c r="D30" s="20">
        <f t="shared" si="3"/>
        <v>139479</v>
      </c>
      <c r="E30" s="20">
        <f t="shared" si="4"/>
        <v>1958</v>
      </c>
      <c r="F30" s="20">
        <f t="shared" si="5"/>
        <v>106236</v>
      </c>
      <c r="G30" s="20">
        <v>1238</v>
      </c>
      <c r="H30" s="20">
        <v>25213</v>
      </c>
      <c r="I30" s="20">
        <v>5083</v>
      </c>
      <c r="J30" s="20">
        <v>96739</v>
      </c>
      <c r="K30" s="20">
        <v>169</v>
      </c>
      <c r="L30" s="20">
        <v>8459</v>
      </c>
      <c r="M30" s="20">
        <v>84</v>
      </c>
      <c r="N30" s="20">
        <v>9068</v>
      </c>
      <c r="O30" s="20">
        <v>727</v>
      </c>
      <c r="P30" s="20">
        <v>65672</v>
      </c>
      <c r="Q30" s="20">
        <v>1231</v>
      </c>
      <c r="R30" s="21">
        <v>40564</v>
      </c>
      <c r="S30" s="20">
        <v>0</v>
      </c>
      <c r="T30" s="20">
        <v>0</v>
      </c>
      <c r="U30" s="20">
        <v>165</v>
      </c>
      <c r="V30" s="20">
        <v>41984</v>
      </c>
      <c r="W30" s="20">
        <v>451</v>
      </c>
      <c r="X30" s="20">
        <v>14592</v>
      </c>
      <c r="Y30" s="20">
        <f t="shared" si="7"/>
        <v>9148</v>
      </c>
      <c r="Z30" s="20">
        <f t="shared" si="8"/>
        <v>302291</v>
      </c>
    </row>
    <row r="31" spans="1:26" s="34" customFormat="1" ht="50.1" customHeight="1" thickBot="1">
      <c r="A31" s="14">
        <v>29</v>
      </c>
      <c r="B31" s="48" t="s">
        <v>34</v>
      </c>
      <c r="C31" s="20">
        <f t="shared" ref="C31:C35" si="9">G31+I31+K31+M31</f>
        <v>17694</v>
      </c>
      <c r="D31" s="20">
        <f t="shared" ref="D31:D35" si="10">H31+J31+L31+N31</f>
        <v>7184</v>
      </c>
      <c r="E31" s="20">
        <f t="shared" ref="E31:E35" si="11">O31+Q31+S31</f>
        <v>5535</v>
      </c>
      <c r="F31" s="20">
        <f t="shared" ref="F31:F35" si="12">P31+R31+T31</f>
        <v>2293</v>
      </c>
      <c r="G31" s="20">
        <v>0</v>
      </c>
      <c r="H31" s="20">
        <v>0</v>
      </c>
      <c r="I31" s="20">
        <v>17694</v>
      </c>
      <c r="J31" s="20">
        <v>7184</v>
      </c>
      <c r="K31" s="20">
        <v>0</v>
      </c>
      <c r="L31" s="20">
        <v>0</v>
      </c>
      <c r="M31" s="20">
        <v>0</v>
      </c>
      <c r="N31" s="20">
        <v>0</v>
      </c>
      <c r="O31" s="20">
        <v>5535</v>
      </c>
      <c r="P31" s="20">
        <v>2293</v>
      </c>
      <c r="Q31" s="20">
        <v>0</v>
      </c>
      <c r="R31" s="21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f t="shared" si="7"/>
        <v>23229</v>
      </c>
      <c r="Z31" s="20">
        <f t="shared" si="8"/>
        <v>9477</v>
      </c>
    </row>
    <row r="32" spans="1:26" ht="50.1" customHeight="1" thickBot="1">
      <c r="A32" s="14">
        <v>30</v>
      </c>
      <c r="B32" s="48" t="s">
        <v>35</v>
      </c>
      <c r="C32" s="20">
        <f t="shared" si="9"/>
        <v>10903</v>
      </c>
      <c r="D32" s="20">
        <f t="shared" si="10"/>
        <v>45275</v>
      </c>
      <c r="E32" s="20">
        <f t="shared" si="11"/>
        <v>1634</v>
      </c>
      <c r="F32" s="20">
        <f t="shared" si="12"/>
        <v>11974</v>
      </c>
      <c r="G32" s="20">
        <v>799</v>
      </c>
      <c r="H32" s="20">
        <v>5713</v>
      </c>
      <c r="I32" s="20">
        <v>0</v>
      </c>
      <c r="J32" s="20">
        <v>0</v>
      </c>
      <c r="K32" s="20">
        <v>10104</v>
      </c>
      <c r="L32" s="20">
        <v>39562</v>
      </c>
      <c r="M32" s="20">
        <v>0</v>
      </c>
      <c r="N32" s="20">
        <v>0</v>
      </c>
      <c r="O32" s="20">
        <v>27</v>
      </c>
      <c r="P32" s="20">
        <v>639</v>
      </c>
      <c r="Q32" s="20">
        <v>1607</v>
      </c>
      <c r="R32" s="21">
        <v>11335</v>
      </c>
      <c r="S32" s="20">
        <v>0</v>
      </c>
      <c r="T32" s="20">
        <v>0</v>
      </c>
      <c r="U32" s="20">
        <v>0</v>
      </c>
      <c r="V32" s="20">
        <v>0</v>
      </c>
      <c r="W32" s="20">
        <v>7</v>
      </c>
      <c r="X32" s="20">
        <v>80</v>
      </c>
      <c r="Y32" s="20">
        <f t="shared" si="7"/>
        <v>12544</v>
      </c>
      <c r="Z32" s="20">
        <f t="shared" si="8"/>
        <v>57329</v>
      </c>
    </row>
    <row r="33" spans="1:26" s="2" customFormat="1" ht="50.1" customHeight="1" thickBot="1">
      <c r="A33" s="14">
        <v>21</v>
      </c>
      <c r="B33" s="48" t="s">
        <v>26</v>
      </c>
      <c r="C33" s="20">
        <f>G33+I33+K33+M33</f>
        <v>7019</v>
      </c>
      <c r="D33" s="20">
        <f>H33+J33+L33+N33</f>
        <v>47984</v>
      </c>
      <c r="E33" s="20">
        <f>O33+Q33+S33</f>
        <v>2017</v>
      </c>
      <c r="F33" s="20">
        <f>P33+R33+T33</f>
        <v>28947</v>
      </c>
      <c r="G33" s="20">
        <v>0</v>
      </c>
      <c r="H33" s="20">
        <v>0</v>
      </c>
      <c r="I33" s="20">
        <v>558</v>
      </c>
      <c r="J33" s="20">
        <v>5084</v>
      </c>
      <c r="K33" s="20"/>
      <c r="L33" s="20"/>
      <c r="M33" s="20">
        <v>6461</v>
      </c>
      <c r="N33" s="20">
        <v>42900</v>
      </c>
      <c r="O33" s="20">
        <v>436</v>
      </c>
      <c r="P33" s="21">
        <v>12214</v>
      </c>
      <c r="Q33" s="21">
        <v>1581</v>
      </c>
      <c r="R33" s="21">
        <v>16733</v>
      </c>
      <c r="S33" s="21"/>
      <c r="T33" s="20"/>
      <c r="U33" s="20">
        <v>8</v>
      </c>
      <c r="V33" s="20">
        <v>33</v>
      </c>
      <c r="W33" s="20">
        <v>54</v>
      </c>
      <c r="X33" s="20">
        <v>5682</v>
      </c>
      <c r="Y33" s="20">
        <f t="shared" si="7"/>
        <v>9098</v>
      </c>
      <c r="Z33" s="20">
        <f t="shared" si="8"/>
        <v>82646</v>
      </c>
    </row>
    <row r="34" spans="1:26" ht="50.1" customHeight="1" thickBot="1">
      <c r="A34" s="14">
        <v>31</v>
      </c>
      <c r="B34" s="49" t="s">
        <v>36</v>
      </c>
      <c r="C34" s="20">
        <f t="shared" si="9"/>
        <v>17145</v>
      </c>
      <c r="D34" s="20">
        <f t="shared" si="10"/>
        <v>3936</v>
      </c>
      <c r="E34" s="20">
        <f t="shared" si="11"/>
        <v>0</v>
      </c>
      <c r="F34" s="20">
        <f t="shared" si="12"/>
        <v>0</v>
      </c>
      <c r="G34" s="20">
        <v>399</v>
      </c>
      <c r="H34" s="20">
        <v>183</v>
      </c>
      <c r="I34" s="20"/>
      <c r="J34" s="20"/>
      <c r="K34" s="20">
        <v>16746</v>
      </c>
      <c r="L34" s="20">
        <v>3753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1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f t="shared" si="7"/>
        <v>17145</v>
      </c>
      <c r="Z34" s="20">
        <f t="shared" si="8"/>
        <v>3936</v>
      </c>
    </row>
    <row r="35" spans="1:26" ht="50.1" customHeight="1" thickBot="1">
      <c r="A35" s="14">
        <v>32</v>
      </c>
      <c r="B35" s="49" t="s">
        <v>37</v>
      </c>
      <c r="C35" s="22">
        <f t="shared" si="9"/>
        <v>168</v>
      </c>
      <c r="D35" s="22">
        <f t="shared" si="10"/>
        <v>3246</v>
      </c>
      <c r="E35" s="22">
        <f t="shared" si="11"/>
        <v>9</v>
      </c>
      <c r="F35" s="22">
        <f t="shared" si="12"/>
        <v>1020</v>
      </c>
      <c r="G35" s="22">
        <v>34</v>
      </c>
      <c r="H35" s="22">
        <v>434</v>
      </c>
      <c r="I35" s="22">
        <v>0</v>
      </c>
      <c r="J35" s="22">
        <v>0</v>
      </c>
      <c r="K35" s="22">
        <v>134</v>
      </c>
      <c r="L35" s="22">
        <v>2812</v>
      </c>
      <c r="M35" s="22">
        <v>0</v>
      </c>
      <c r="N35" s="22">
        <v>0</v>
      </c>
      <c r="O35" s="22">
        <v>4</v>
      </c>
      <c r="P35" s="22">
        <v>792</v>
      </c>
      <c r="Q35" s="22">
        <v>5</v>
      </c>
      <c r="R35" s="23">
        <v>228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f t="shared" si="7"/>
        <v>177</v>
      </c>
      <c r="Z35" s="22">
        <f t="shared" si="8"/>
        <v>4266</v>
      </c>
    </row>
    <row r="36" spans="1:26" s="43" customFormat="1" ht="50.1" customHeight="1" thickBot="1">
      <c r="A36" s="39"/>
      <c r="B36" s="40" t="s">
        <v>41</v>
      </c>
      <c r="C36" s="46">
        <f t="shared" ref="C36:Z36" si="13">SUM(C22:C35)</f>
        <v>288778</v>
      </c>
      <c r="D36" s="24">
        <f t="shared" si="13"/>
        <v>977243</v>
      </c>
      <c r="E36" s="24">
        <f t="shared" si="13"/>
        <v>48802</v>
      </c>
      <c r="F36" s="24">
        <f t="shared" si="13"/>
        <v>1161256</v>
      </c>
      <c r="G36" s="41">
        <f t="shared" si="13"/>
        <v>3799</v>
      </c>
      <c r="H36" s="41">
        <f t="shared" si="13"/>
        <v>54431</v>
      </c>
      <c r="I36" s="41">
        <f t="shared" si="13"/>
        <v>31352</v>
      </c>
      <c r="J36" s="41">
        <f t="shared" si="13"/>
        <v>245676</v>
      </c>
      <c r="K36" s="41">
        <f t="shared" si="13"/>
        <v>49163</v>
      </c>
      <c r="L36" s="41">
        <f t="shared" si="13"/>
        <v>146721</v>
      </c>
      <c r="M36" s="41">
        <f t="shared" si="13"/>
        <v>204464</v>
      </c>
      <c r="N36" s="41">
        <f t="shared" si="13"/>
        <v>530415</v>
      </c>
      <c r="O36" s="41">
        <f t="shared" si="13"/>
        <v>14776</v>
      </c>
      <c r="P36" s="41">
        <f t="shared" si="13"/>
        <v>531834</v>
      </c>
      <c r="Q36" s="41">
        <f t="shared" si="13"/>
        <v>34026</v>
      </c>
      <c r="R36" s="41">
        <f t="shared" si="13"/>
        <v>629422</v>
      </c>
      <c r="S36" s="41">
        <f t="shared" si="13"/>
        <v>0</v>
      </c>
      <c r="T36" s="41">
        <f t="shared" si="13"/>
        <v>0</v>
      </c>
      <c r="U36" s="41">
        <f t="shared" si="13"/>
        <v>1789</v>
      </c>
      <c r="V36" s="41">
        <f t="shared" si="13"/>
        <v>305221</v>
      </c>
      <c r="W36" s="41">
        <f t="shared" si="13"/>
        <v>5170</v>
      </c>
      <c r="X36" s="41">
        <f t="shared" si="13"/>
        <v>146272</v>
      </c>
      <c r="Y36" s="41">
        <f t="shared" si="13"/>
        <v>344539</v>
      </c>
      <c r="Z36" s="42">
        <f t="shared" si="13"/>
        <v>2589992</v>
      </c>
    </row>
    <row r="37" spans="1:26" ht="50.1" customHeight="1" thickBot="1">
      <c r="A37" s="14"/>
      <c r="B37" s="7" t="s">
        <v>42</v>
      </c>
      <c r="C37" s="24">
        <f t="shared" ref="C37:Z37" si="14">C21+C36</f>
        <v>722154.36660000007</v>
      </c>
      <c r="D37" s="24">
        <f t="shared" si="14"/>
        <v>2512514.9421999999</v>
      </c>
      <c r="E37" s="24">
        <f t="shared" si="14"/>
        <v>99726.4035</v>
      </c>
      <c r="F37" s="24">
        <f t="shared" si="14"/>
        <v>2486719.2971000001</v>
      </c>
      <c r="G37" s="24">
        <f t="shared" si="14"/>
        <v>59115</v>
      </c>
      <c r="H37" s="24">
        <f t="shared" si="14"/>
        <v>371128.2806</v>
      </c>
      <c r="I37" s="24">
        <f t="shared" si="14"/>
        <v>54709</v>
      </c>
      <c r="J37" s="24">
        <f t="shared" si="14"/>
        <v>480898.78379999998</v>
      </c>
      <c r="K37" s="24">
        <f t="shared" si="14"/>
        <v>334284.66820000001</v>
      </c>
      <c r="L37" s="24">
        <f t="shared" si="14"/>
        <v>730423.40039999993</v>
      </c>
      <c r="M37" s="24">
        <f t="shared" si="14"/>
        <v>274045.69839999999</v>
      </c>
      <c r="N37" s="24">
        <f t="shared" si="14"/>
        <v>930064.47739999997</v>
      </c>
      <c r="O37" s="24">
        <f t="shared" si="14"/>
        <v>35030.718800000002</v>
      </c>
      <c r="P37" s="24">
        <f t="shared" si="14"/>
        <v>1170677.2461000001</v>
      </c>
      <c r="Q37" s="24">
        <f t="shared" si="14"/>
        <v>63387.684699999998</v>
      </c>
      <c r="R37" s="27">
        <f t="shared" si="14"/>
        <v>1265953.051</v>
      </c>
      <c r="S37" s="24">
        <f t="shared" si="14"/>
        <v>1308</v>
      </c>
      <c r="T37" s="24">
        <f t="shared" si="14"/>
        <v>50089</v>
      </c>
      <c r="U37" s="24">
        <f t="shared" si="14"/>
        <v>2999</v>
      </c>
      <c r="V37" s="24">
        <f t="shared" si="14"/>
        <v>500268</v>
      </c>
      <c r="W37" s="24">
        <f t="shared" si="14"/>
        <v>9975</v>
      </c>
      <c r="X37" s="24">
        <f t="shared" si="14"/>
        <v>306458</v>
      </c>
      <c r="Y37" s="24">
        <f t="shared" si="14"/>
        <v>834854.77009999997</v>
      </c>
      <c r="Z37" s="38">
        <f t="shared" si="14"/>
        <v>5805960.2392999995</v>
      </c>
    </row>
    <row r="38" spans="1:26" ht="50.1" customHeight="1" thickBot="1">
      <c r="A38" s="14">
        <v>34</v>
      </c>
      <c r="B38" s="49" t="s">
        <v>39</v>
      </c>
      <c r="C38" s="28">
        <f>G38+I38+K38+M38</f>
        <v>67623</v>
      </c>
      <c r="D38" s="28">
        <f>H38+J38+L38+N38</f>
        <v>49995</v>
      </c>
      <c r="E38" s="28">
        <f>O38+Q38+S38</f>
        <v>207</v>
      </c>
      <c r="F38" s="28">
        <f>P38+R38+T38</f>
        <v>2802</v>
      </c>
      <c r="G38" s="28">
        <v>1434</v>
      </c>
      <c r="H38" s="28">
        <v>1998</v>
      </c>
      <c r="I38" s="28">
        <v>0</v>
      </c>
      <c r="J38" s="28">
        <v>0</v>
      </c>
      <c r="K38" s="28">
        <v>65308</v>
      </c>
      <c r="L38" s="28">
        <v>44414</v>
      </c>
      <c r="M38" s="28">
        <v>881</v>
      </c>
      <c r="N38" s="28">
        <v>3583</v>
      </c>
      <c r="O38" s="28">
        <v>0</v>
      </c>
      <c r="P38" s="28">
        <v>0</v>
      </c>
      <c r="Q38" s="28">
        <v>207</v>
      </c>
      <c r="R38" s="29">
        <v>2802</v>
      </c>
      <c r="S38" s="28"/>
      <c r="T38" s="28"/>
      <c r="U38" s="28"/>
      <c r="V38" s="28"/>
      <c r="W38" s="28"/>
      <c r="X38" s="28"/>
      <c r="Y38" s="28">
        <f>SUM(C38+E38+U38+W38)</f>
        <v>67830</v>
      </c>
      <c r="Z38" s="28">
        <f>SUM(D38+F38+V38+X38)</f>
        <v>52797</v>
      </c>
    </row>
    <row r="39" spans="1:26" s="43" customFormat="1" ht="50.1" customHeight="1" thickBot="1">
      <c r="A39" s="39"/>
      <c r="B39" s="40" t="s">
        <v>43</v>
      </c>
      <c r="C39" s="46">
        <f>C37+C38</f>
        <v>789777.36660000007</v>
      </c>
      <c r="D39" s="24">
        <f t="shared" ref="D39:F39" si="15">D37+D38</f>
        <v>2562509.9421999999</v>
      </c>
      <c r="E39" s="24">
        <f t="shared" si="15"/>
        <v>99933.4035</v>
      </c>
      <c r="F39" s="24">
        <f t="shared" si="15"/>
        <v>2489521.2971000001</v>
      </c>
      <c r="G39" s="41">
        <f t="shared" ref="G39" si="16">G37+G38</f>
        <v>60549</v>
      </c>
      <c r="H39" s="41">
        <f t="shared" ref="H39" si="17">H37+H38</f>
        <v>373126.2806</v>
      </c>
      <c r="I39" s="41">
        <f t="shared" ref="I39" si="18">I37+I38</f>
        <v>54709</v>
      </c>
      <c r="J39" s="41">
        <f t="shared" ref="J39" si="19">J37+J38</f>
        <v>480898.78379999998</v>
      </c>
      <c r="K39" s="41">
        <f t="shared" ref="K39" si="20">K37+K38</f>
        <v>399592.66820000001</v>
      </c>
      <c r="L39" s="41">
        <f t="shared" ref="L39" si="21">L37+L38</f>
        <v>774837.40039999993</v>
      </c>
      <c r="M39" s="41">
        <f t="shared" ref="M39" si="22">M37+M38</f>
        <v>274926.69839999999</v>
      </c>
      <c r="N39" s="41">
        <f t="shared" ref="N39" si="23">N37+N38</f>
        <v>933647.47739999997</v>
      </c>
      <c r="O39" s="41">
        <f t="shared" ref="O39" si="24">O37+O38</f>
        <v>35030.718800000002</v>
      </c>
      <c r="P39" s="41">
        <f t="shared" ref="P39" si="25">P37+P38</f>
        <v>1170677.2461000001</v>
      </c>
      <c r="Q39" s="41">
        <f t="shared" ref="Q39:R39" si="26">Q37+Q38</f>
        <v>63594.684699999998</v>
      </c>
      <c r="R39" s="44">
        <f t="shared" si="26"/>
        <v>1268755.051</v>
      </c>
      <c r="S39" s="41">
        <f t="shared" ref="S39" si="27">S37+S38</f>
        <v>1308</v>
      </c>
      <c r="T39" s="41">
        <f t="shared" ref="T39" si="28">T37+T38</f>
        <v>50089</v>
      </c>
      <c r="U39" s="41">
        <f t="shared" ref="U39" si="29">U37+U38</f>
        <v>2999</v>
      </c>
      <c r="V39" s="41">
        <f t="shared" ref="V39" si="30">V37+V38</f>
        <v>500268</v>
      </c>
      <c r="W39" s="41">
        <f t="shared" ref="W39" si="31">W37+W38</f>
        <v>9975</v>
      </c>
      <c r="X39" s="41">
        <f t="shared" ref="X39" si="32">X37+X38</f>
        <v>306458</v>
      </c>
      <c r="Y39" s="41">
        <f t="shared" ref="Y39" si="33">Y37+Y38</f>
        <v>902684.77009999997</v>
      </c>
      <c r="Z39" s="42">
        <f t="shared" ref="Z39" si="34">Z37+Z38</f>
        <v>5858757.2392999995</v>
      </c>
    </row>
    <row r="40" spans="1:26" ht="50.1" customHeight="1" thickBot="1">
      <c r="A40" s="14">
        <v>33</v>
      </c>
      <c r="B40" s="6" t="s">
        <v>38</v>
      </c>
      <c r="C40" s="28">
        <f t="shared" ref="C40" si="35">G40+I40+K40+M40</f>
        <v>10551</v>
      </c>
      <c r="D40" s="28">
        <f t="shared" ref="D40" si="36">H40+J40+L40+N40</f>
        <v>4130</v>
      </c>
      <c r="E40" s="28">
        <f t="shared" ref="E40" si="37">O40+Q40+S40</f>
        <v>0</v>
      </c>
      <c r="F40" s="28">
        <f t="shared" ref="F40" si="38">P40+R40+T40</f>
        <v>0</v>
      </c>
      <c r="G40" s="28">
        <v>2154</v>
      </c>
      <c r="H40" s="28">
        <v>492</v>
      </c>
      <c r="I40" s="28">
        <v>7683</v>
      </c>
      <c r="J40" s="28">
        <v>2234</v>
      </c>
      <c r="K40" s="28">
        <v>714</v>
      </c>
      <c r="L40" s="28">
        <v>1404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9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f t="shared" ref="Y40" si="39">SUM(C40+E40+U40+W40)</f>
        <v>10551</v>
      </c>
      <c r="Z40" s="28">
        <f t="shared" ref="Z40" si="40">SUM(D40+F40+V40+X40)</f>
        <v>4130</v>
      </c>
    </row>
    <row r="41" spans="1:26" s="43" customFormat="1" ht="50.1" customHeight="1" thickBot="1">
      <c r="A41" s="39"/>
      <c r="B41" s="45" t="s">
        <v>44</v>
      </c>
      <c r="C41" s="24">
        <f t="shared" ref="C41:X41" si="41">SUM(C37+C40+C38)</f>
        <v>800328.36660000007</v>
      </c>
      <c r="D41" s="24">
        <f t="shared" si="41"/>
        <v>2566639.9421999999</v>
      </c>
      <c r="E41" s="24">
        <f t="shared" si="41"/>
        <v>99933.4035</v>
      </c>
      <c r="F41" s="24">
        <f t="shared" si="41"/>
        <v>2489521.2971000001</v>
      </c>
      <c r="G41" s="41">
        <f t="shared" si="41"/>
        <v>62703</v>
      </c>
      <c r="H41" s="41">
        <f t="shared" si="41"/>
        <v>373618.2806</v>
      </c>
      <c r="I41" s="41">
        <f t="shared" si="41"/>
        <v>62392</v>
      </c>
      <c r="J41" s="41">
        <f t="shared" si="41"/>
        <v>483132.78379999998</v>
      </c>
      <c r="K41" s="41">
        <f t="shared" si="41"/>
        <v>400306.66820000001</v>
      </c>
      <c r="L41" s="41">
        <f t="shared" si="41"/>
        <v>776241.40039999993</v>
      </c>
      <c r="M41" s="41">
        <f t="shared" si="41"/>
        <v>274926.69839999999</v>
      </c>
      <c r="N41" s="41">
        <f t="shared" si="41"/>
        <v>933647.47739999997</v>
      </c>
      <c r="O41" s="41">
        <f t="shared" si="41"/>
        <v>35030.718800000002</v>
      </c>
      <c r="P41" s="41">
        <f t="shared" si="41"/>
        <v>1170677.2461000001</v>
      </c>
      <c r="Q41" s="41">
        <f t="shared" si="41"/>
        <v>63594.684699999998</v>
      </c>
      <c r="R41" s="44">
        <f t="shared" si="41"/>
        <v>1268755.051</v>
      </c>
      <c r="S41" s="41">
        <f t="shared" si="41"/>
        <v>1308</v>
      </c>
      <c r="T41" s="41">
        <f t="shared" si="41"/>
        <v>50089</v>
      </c>
      <c r="U41" s="41">
        <f t="shared" si="41"/>
        <v>2999</v>
      </c>
      <c r="V41" s="41">
        <f t="shared" si="41"/>
        <v>500268</v>
      </c>
      <c r="W41" s="41">
        <f t="shared" si="41"/>
        <v>9975</v>
      </c>
      <c r="X41" s="41">
        <f t="shared" si="41"/>
        <v>306458</v>
      </c>
      <c r="Y41" s="41">
        <f>Y37+Y40+Y38</f>
        <v>913235.77009999997</v>
      </c>
      <c r="Z41" s="42">
        <f>Z37+Z40+Z38</f>
        <v>5862887.2392999995</v>
      </c>
    </row>
    <row r="42" spans="1:26" ht="50.1" customHeight="1">
      <c r="B42" s="1"/>
      <c r="C42" s="1"/>
      <c r="D42" s="1"/>
      <c r="E42" s="1"/>
      <c r="F42" s="1"/>
      <c r="G42" s="1"/>
      <c r="H42" s="1"/>
      <c r="I42" s="1"/>
      <c r="J42" s="1"/>
      <c r="K42" s="13"/>
      <c r="L42" s="13"/>
      <c r="M42" s="13"/>
      <c r="N42" s="13"/>
      <c r="O42" s="1"/>
      <c r="P42" s="1"/>
      <c r="Q42" s="13"/>
      <c r="R42" s="13"/>
      <c r="S42" s="13"/>
      <c r="T42" s="13"/>
      <c r="U42" s="13"/>
      <c r="V42" s="13"/>
      <c r="W42" s="13"/>
      <c r="X42" s="13"/>
      <c r="Y42" s="50" t="s">
        <v>49</v>
      </c>
      <c r="Z42" s="50"/>
    </row>
    <row r="43" spans="1:26" ht="50.1" customHeight="1">
      <c r="B43" s="1"/>
      <c r="C43" s="47"/>
      <c r="D43" s="47"/>
      <c r="E43" s="47"/>
      <c r="F43" s="47"/>
      <c r="G43" s="1"/>
      <c r="H43" s="1"/>
      <c r="I43" s="1"/>
      <c r="J43" s="1"/>
      <c r="K43" s="13"/>
      <c r="L43" s="13"/>
      <c r="M43" s="13"/>
      <c r="N43" s="13"/>
      <c r="O43" s="1"/>
      <c r="P43" s="1"/>
      <c r="Q43" s="13"/>
      <c r="R43" s="13"/>
      <c r="S43" s="13"/>
      <c r="T43" s="13"/>
      <c r="U43" s="13"/>
      <c r="V43" s="13"/>
      <c r="W43" s="13"/>
      <c r="X43" s="13"/>
      <c r="Y43" s="13"/>
      <c r="Z43" s="13"/>
    </row>
  </sheetData>
  <mergeCells count="26">
    <mergeCell ref="B1:Z1"/>
    <mergeCell ref="U4:X6"/>
    <mergeCell ref="Y4:Z7"/>
    <mergeCell ref="Q5:R5"/>
    <mergeCell ref="B4:B7"/>
    <mergeCell ref="C4:D7"/>
    <mergeCell ref="E4:F7"/>
    <mergeCell ref="S4:T7"/>
    <mergeCell ref="U7:V7"/>
    <mergeCell ref="W7:X7"/>
    <mergeCell ref="G5:J5"/>
    <mergeCell ref="G6:J6"/>
    <mergeCell ref="K6:N6"/>
    <mergeCell ref="K5:N5"/>
    <mergeCell ref="O6:P6"/>
    <mergeCell ref="Q6:R6"/>
    <mergeCell ref="Y42:Z42"/>
    <mergeCell ref="Y2:Z2"/>
    <mergeCell ref="Q7:R7"/>
    <mergeCell ref="O5:P5"/>
    <mergeCell ref="G7:H7"/>
    <mergeCell ref="I7:J7"/>
    <mergeCell ref="K7:L7"/>
    <mergeCell ref="M7:N7"/>
    <mergeCell ref="O7:P7"/>
    <mergeCell ref="G4:R4"/>
  </mergeCells>
  <printOptions horizontalCentered="1"/>
  <pageMargins left="0.25" right="0.17" top="0.37" bottom="0.37" header="0.25" footer="0.15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SEPT. 2020</vt:lpstr>
      <vt:lpstr>'SEPT. 2020'!Print_Area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2020-12-08T06:18:53Z</cp:lastPrinted>
  <dcterms:created xsi:type="dcterms:W3CDTF">1999-09-08T04:55:31Z</dcterms:created>
  <dcterms:modified xsi:type="dcterms:W3CDTF">2020-12-08T06:18:56Z</dcterms:modified>
</cp:coreProperties>
</file>