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73" windowHeight="12572"/>
  </bookViews>
  <sheets>
    <sheet name="slbc" sheetId="1" r:id="rId1"/>
  </sheets>
  <definedNames>
    <definedName name="OLE_LINK3" localSheetId="0">slbc!$AN$36</definedName>
    <definedName name="_xlnm.Print_Area" localSheetId="0">slbc!$A$1:$BF$36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1" i="1" l="1"/>
  <c r="AY12" i="1"/>
  <c r="AY13" i="1"/>
  <c r="AY15" i="1"/>
  <c r="AY16" i="1"/>
  <c r="AY20" i="1"/>
  <c r="AY21" i="1"/>
  <c r="AY22" i="1"/>
  <c r="AY24" i="1"/>
  <c r="AY25" i="1"/>
  <c r="AY26" i="1"/>
  <c r="AY27" i="1"/>
  <c r="AY29" i="1"/>
  <c r="AY30" i="1"/>
  <c r="AY31" i="1"/>
  <c r="AY32" i="1"/>
  <c r="AY33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Q35" i="1"/>
  <c r="AR35" i="1"/>
  <c r="AU35" i="1"/>
  <c r="AV35" i="1"/>
  <c r="AW35" i="1"/>
  <c r="AX35" i="1"/>
  <c r="R35" i="1"/>
  <c r="AY35" i="1" l="1"/>
  <c r="I35" i="1" l="1"/>
  <c r="J35" i="1"/>
  <c r="K35" i="1"/>
  <c r="L35" i="1"/>
  <c r="M35" i="1"/>
  <c r="N35" i="1"/>
  <c r="O35" i="1"/>
  <c r="P35" i="1"/>
  <c r="E35" i="1"/>
  <c r="F3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BC35" i="1" l="1"/>
  <c r="BD35" i="1"/>
  <c r="BE35" i="1"/>
  <c r="BF35" i="1"/>
  <c r="Q35" i="1"/>
  <c r="AZ11" i="1" l="1"/>
  <c r="H34" i="1" l="1"/>
  <c r="G11" i="1" l="1"/>
  <c r="BA11" i="1" l="1"/>
  <c r="BB11" i="1"/>
  <c r="AZ12" i="1"/>
  <c r="BA12" i="1"/>
  <c r="BA35" i="1" s="1"/>
  <c r="BB12" i="1"/>
  <c r="AZ13" i="1"/>
  <c r="BA13" i="1"/>
  <c r="BB13" i="1"/>
  <c r="AZ15" i="1"/>
  <c r="AZ16" i="1"/>
  <c r="BA16" i="1"/>
  <c r="BB16" i="1"/>
  <c r="BA17" i="1"/>
  <c r="BB17" i="1"/>
  <c r="AZ20" i="1"/>
  <c r="BA20" i="1"/>
  <c r="BB20" i="1"/>
  <c r="AZ21" i="1"/>
  <c r="BA21" i="1"/>
  <c r="BB21" i="1"/>
  <c r="AZ22" i="1"/>
  <c r="BA22" i="1"/>
  <c r="BB22" i="1"/>
  <c r="AZ24" i="1"/>
  <c r="BB24" i="1"/>
  <c r="AZ25" i="1"/>
  <c r="BA25" i="1"/>
  <c r="BB25" i="1"/>
  <c r="AZ26" i="1"/>
  <c r="BA26" i="1"/>
  <c r="BB26" i="1"/>
  <c r="AZ27" i="1"/>
  <c r="BA27" i="1"/>
  <c r="BB27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S13" i="1"/>
  <c r="AT13" i="1"/>
  <c r="AS16" i="1"/>
  <c r="AT16" i="1"/>
  <c r="AS20" i="1"/>
  <c r="AT20" i="1"/>
  <c r="AS21" i="1"/>
  <c r="AT21" i="1"/>
  <c r="AS22" i="1"/>
  <c r="AT22" i="1"/>
  <c r="AS24" i="1"/>
  <c r="AT24" i="1"/>
  <c r="AS25" i="1"/>
  <c r="AT25" i="1"/>
  <c r="AS26" i="1"/>
  <c r="AT26" i="1"/>
  <c r="AS27" i="1"/>
  <c r="AT27" i="1"/>
  <c r="AS29" i="1"/>
  <c r="AT29" i="1"/>
  <c r="AS30" i="1"/>
  <c r="AT30" i="1"/>
  <c r="AS31" i="1"/>
  <c r="AT31" i="1"/>
  <c r="AS32" i="1"/>
  <c r="AT32" i="1"/>
  <c r="AS33" i="1"/>
  <c r="AT33" i="1"/>
  <c r="BB35" i="1" l="1"/>
  <c r="AZ35" i="1"/>
  <c r="AT35" i="1"/>
  <c r="AS35" i="1"/>
  <c r="H19" i="1"/>
  <c r="H24" i="1" l="1"/>
  <c r="H32" i="1" l="1"/>
  <c r="H33" i="1"/>
  <c r="H30" i="1"/>
  <c r="H31" i="1"/>
  <c r="G13" i="1" l="1"/>
  <c r="G16" i="1"/>
  <c r="G21" i="1"/>
  <c r="G22" i="1"/>
  <c r="G25" i="1"/>
  <c r="G26" i="1"/>
  <c r="G27" i="1"/>
  <c r="G29" i="1"/>
  <c r="AP29" i="1"/>
  <c r="AO29" i="1"/>
  <c r="AP28" i="1"/>
  <c r="AO28" i="1"/>
  <c r="H28" i="1"/>
  <c r="AP27" i="1"/>
  <c r="AO27" i="1"/>
  <c r="AP26" i="1"/>
  <c r="AO26" i="1"/>
  <c r="AP25" i="1"/>
  <c r="AO25" i="1"/>
  <c r="AP24" i="1"/>
  <c r="AO24" i="1"/>
  <c r="AP23" i="1"/>
  <c r="AO23" i="1"/>
  <c r="H23" i="1"/>
  <c r="AP22" i="1"/>
  <c r="AO22" i="1"/>
  <c r="AP21" i="1"/>
  <c r="AO21" i="1"/>
  <c r="AP20" i="1"/>
  <c r="AO20" i="1"/>
  <c r="H20" i="1"/>
  <c r="AP19" i="1"/>
  <c r="AO19" i="1"/>
  <c r="AP18" i="1"/>
  <c r="AO18" i="1"/>
  <c r="H18" i="1"/>
  <c r="AP17" i="1"/>
  <c r="AO17" i="1"/>
  <c r="H17" i="1"/>
  <c r="AP16" i="1"/>
  <c r="AO16" i="1"/>
  <c r="AP15" i="1"/>
  <c r="AO15" i="1"/>
  <c r="H15" i="1"/>
  <c r="AP14" i="1"/>
  <c r="AO14" i="1"/>
  <c r="H14" i="1"/>
  <c r="AP13" i="1"/>
  <c r="AO13" i="1"/>
  <c r="AP12" i="1"/>
  <c r="AO12" i="1"/>
  <c r="AP11" i="1"/>
  <c r="AO11" i="1"/>
  <c r="AP10" i="1"/>
  <c r="AO10" i="1"/>
  <c r="H10" i="1"/>
  <c r="AP9" i="1"/>
  <c r="AO9" i="1"/>
  <c r="H9" i="1"/>
  <c r="AP8" i="1"/>
  <c r="AP35" i="1" s="1"/>
  <c r="AO8" i="1"/>
  <c r="D8" i="1"/>
  <c r="D35" i="1" s="1"/>
  <c r="AO35" i="1" l="1"/>
  <c r="G35" i="1"/>
  <c r="H22" i="1"/>
  <c r="H27" i="1"/>
  <c r="H13" i="1"/>
  <c r="H29" i="1"/>
  <c r="H16" i="1"/>
  <c r="H26" i="1"/>
  <c r="H12" i="1"/>
  <c r="H25" i="1"/>
  <c r="H11" i="1"/>
  <c r="H21" i="1"/>
  <c r="H8" i="1"/>
  <c r="H35" i="1" l="1"/>
</calcChain>
</file>

<file path=xl/sharedStrings.xml><?xml version="1.0" encoding="utf-8"?>
<sst xmlns="http://schemas.openxmlformats.org/spreadsheetml/2006/main" count="128" uniqueCount="62">
  <si>
    <t xml:space="preserve"> </t>
  </si>
  <si>
    <t xml:space="preserve">                             </t>
  </si>
  <si>
    <t>(Amount in lacs)</t>
  </si>
  <si>
    <t>S.No.</t>
  </si>
  <si>
    <t>Name of Bank</t>
  </si>
  <si>
    <t>Total No. of branches in PUNJAB State</t>
  </si>
  <si>
    <t>Targets of Number of Cases</t>
  </si>
  <si>
    <t xml:space="preserve">Total Cases   March 2019                                                                             </t>
  </si>
  <si>
    <t xml:space="preserve"> SC / ST  </t>
  </si>
  <si>
    <t xml:space="preserve">Women </t>
  </si>
  <si>
    <t>A/C's</t>
  </si>
  <si>
    <t>Amt.</t>
  </si>
  <si>
    <t>No.of A/cs</t>
  </si>
  <si>
    <t>Amount</t>
  </si>
  <si>
    <t>UCO BANK</t>
  </si>
  <si>
    <t>TOTAL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</si>
  <si>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</si>
  <si>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</si>
  <si>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</si>
  <si>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>Loans Sanctioned during the quarter september 2018</t>
  </si>
  <si>
    <t>Out of Col. (4) Total Disbursement june 19</t>
  </si>
  <si>
    <t>Out of Col. (4) Total Disbursement sept 19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</si>
  <si>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</si>
  <si>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</si>
  <si>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</si>
  <si>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</si>
  <si>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</si>
  <si>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</si>
  <si>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</si>
  <si>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</si>
  <si>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SLBC PUNJAB</t>
  </si>
  <si>
    <t>PUNJAB &amp; SIND BANK</t>
  </si>
  <si>
    <t>BANK OF INDIA</t>
  </si>
  <si>
    <t>BANK OF MAHARASHTRA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</si>
  <si>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</si>
  <si>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</si>
  <si>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</si>
  <si>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</si>
  <si>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</si>
  <si>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</si>
  <si>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</si>
  <si>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</si>
  <si>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</si>
  <si>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</si>
  <si>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</si>
  <si>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JANA SMALL FINANCE BANK</t>
  </si>
  <si>
    <t>PUNJAB GRAMIN BANK</t>
  </si>
  <si>
    <t>% age of branches participated</t>
  </si>
  <si>
    <t>Out of Col. (5) Total Disbursement</t>
  </si>
  <si>
    <t xml:space="preserve">Loans Sanctioned during the quarter June 2019 (01.04.2020 to 30.06.2019)                                                                            </t>
  </si>
  <si>
    <t>Total Loans sanctioned During the Year (01.04.2020 to 30.06.2020)</t>
  </si>
  <si>
    <t xml:space="preserve">Cumulative Loans Sanctioned since inception of the scheme </t>
  </si>
  <si>
    <t>NPA out of Column (9)</t>
  </si>
  <si>
    <t>UJJIVAN SMALL FIN. BANK</t>
  </si>
  <si>
    <t>CAPITAL SMALL FIN. BANK</t>
  </si>
  <si>
    <t>Loans Sanctioned during the Quarter 2020-21 (01.07.2020 to 30.09.2020)</t>
  </si>
  <si>
    <t>SLBC Punjab</t>
  </si>
  <si>
    <t>Bank-wise Progress of Stand up India Programme as on 31.03.2021</t>
  </si>
  <si>
    <t>Total Loans sanctioned During the Year (01.04.2020 to 31.03.2021)</t>
  </si>
  <si>
    <t>Outstanding as on 31.03.2021</t>
  </si>
  <si>
    <t>Loans Sanctioned during the Quarter 2020-21 (01.01.2021 to 31.03.2021)</t>
  </si>
  <si>
    <r>
      <t xml:space="preserve">       </t>
    </r>
    <r>
      <rPr>
        <b/>
        <sz val="16"/>
        <rFont val="Tahoma"/>
        <family val="2"/>
      </rPr>
      <t>Annexure- 19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</si>
</sst>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1"/>
      <name val="Calibri"/>
      <family val="2"/>
      <scheme val="minor"/>
    </font>
    <font>
      <sz val="12"/>
      <name val="Helv"/>
    </font>
    <font>
      <b/>
      <sz val="11"/>
      <name val="Calibri"/>
      <family val="2"/>
      <scheme val="minor"/>
    </font>
    <font>
      <b/>
      <sz val="19"/>
      <name val="Tahoma"/>
      <family val="2"/>
    </font>
    <font>
      <b/>
      <sz val="19"/>
      <name val="Calibri"/>
      <family val="2"/>
      <scheme val="minor"/>
    </font>
    <font>
      <sz val="11"/>
      <name val="Tahoma"/>
      <family val="2"/>
    </font>
    <font>
      <b/>
      <sz val="22"/>
      <name val="Tahoma"/>
      <family val="2"/>
    </font>
    <font>
      <b/>
      <sz val="12"/>
      <name val="Tahoma"/>
      <family val="2"/>
    </font>
    <font>
      <b/>
      <sz val="17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3"/>
      <name val="Tahoma"/>
      <family val="2"/>
    </font>
    <font>
      <b/>
      <sz val="22"/>
      <color rgb="FFFF0000"/>
      <name val="Tahoma"/>
      <family val="2"/>
    </font>
    <font>
      <b/>
      <sz val="22"/>
      <color theme="1" tint="4.9989318521683403E-2"/>
      <name val="Tahoma"/>
      <family val="2"/>
    </font>
    <font>
      <b/>
      <sz val="15"/>
      <name val="Tahoma"/>
      <family val="2"/>
    </font>
    <font>
      <b/>
      <sz val="2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1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9" fillId="0" borderId="0" xfId="0" applyFont="1" applyBorder="1"/>
    <xf numFmtId="0" fontId="9" fillId="0" borderId="0" xfId="0" applyFont="1"/>
    <xf numFmtId="0" fontId="10" fillId="0" borderId="0" xfId="0" applyFont="1" applyFill="1"/>
    <xf numFmtId="0" fontId="1" fillId="0" borderId="0" xfId="0" applyFont="1" applyBorder="1"/>
    <xf numFmtId="0" fontId="1" fillId="0" borderId="0" xfId="0" applyFont="1"/>
    <xf numFmtId="0" fontId="2" fillId="0" borderId="7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1" fontId="10" fillId="0" borderId="0" xfId="0" applyNumberFormat="1" applyFont="1" applyFill="1"/>
    <xf numFmtId="1" fontId="11" fillId="0" borderId="31" xfId="0" applyNumberFormat="1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 wrapText="1"/>
    </xf>
    <xf numFmtId="1" fontId="11" fillId="0" borderId="43" xfId="0" applyNumberFormat="1" applyFont="1" applyFill="1" applyBorder="1" applyAlignment="1">
      <alignment horizontal="center" vertical="top" wrapText="1"/>
    </xf>
    <xf numFmtId="1" fontId="11" fillId="0" borderId="47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 wrapText="1"/>
    </xf>
    <xf numFmtId="1" fontId="11" fillId="0" borderId="40" xfId="0" applyNumberFormat="1" applyFont="1" applyFill="1" applyBorder="1" applyAlignment="1">
      <alignment horizontal="center" vertical="top"/>
    </xf>
    <xf numFmtId="1" fontId="11" fillId="0" borderId="18" xfId="0" applyNumberFormat="1" applyFont="1" applyFill="1" applyBorder="1" applyAlignment="1">
      <alignment horizontal="center" vertical="top"/>
    </xf>
    <xf numFmtId="1" fontId="11" fillId="0" borderId="41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20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 wrapText="1"/>
    </xf>
    <xf numFmtId="1" fontId="11" fillId="0" borderId="45" xfId="0" applyNumberFormat="1" applyFont="1" applyFill="1" applyBorder="1" applyAlignment="1">
      <alignment horizontal="center" vertical="top" wrapText="1"/>
    </xf>
    <xf numFmtId="1" fontId="11" fillId="0" borderId="50" xfId="0" applyNumberFormat="1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top" wrapText="1"/>
    </xf>
    <xf numFmtId="1" fontId="11" fillId="0" borderId="41" xfId="0" applyNumberFormat="1" applyFont="1" applyFill="1" applyBorder="1" applyAlignment="1">
      <alignment horizontal="center" vertical="top" wrapText="1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21" xfId="0" applyNumberFormat="1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40" xfId="1" applyFont="1" applyFill="1" applyBorder="1" applyAlignment="1">
      <alignment vertical="top"/>
    </xf>
    <xf numFmtId="2" fontId="11" fillId="0" borderId="9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 wrapText="1"/>
    </xf>
    <xf numFmtId="1" fontId="11" fillId="0" borderId="52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1" fontId="11" fillId="0" borderId="44" xfId="0" applyNumberFormat="1" applyFont="1" applyFill="1" applyBorder="1" applyAlignment="1">
      <alignment horizontal="center" vertical="top"/>
    </xf>
    <xf numFmtId="0" fontId="16" fillId="0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/>
    </xf>
    <xf numFmtId="0" fontId="13" fillId="0" borderId="30" xfId="1" applyFont="1" applyFill="1" applyBorder="1" applyAlignment="1">
      <alignment vertical="top"/>
    </xf>
    <xf numFmtId="1" fontId="11" fillId="0" borderId="30" xfId="0" applyNumberFormat="1" applyFont="1" applyFill="1" applyBorder="1" applyAlignment="1">
      <alignment horizontal="center" vertical="top"/>
    </xf>
    <xf numFmtId="1" fontId="11" fillId="0" borderId="6" xfId="0" applyNumberFormat="1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1" fontId="11" fillId="0" borderId="9" xfId="0" applyNumberFormat="1" applyFont="1" applyFill="1" applyBorder="1" applyAlignment="1">
      <alignment horizontal="center" vertical="top"/>
    </xf>
    <xf numFmtId="1" fontId="11" fillId="0" borderId="32" xfId="0" applyNumberFormat="1" applyFont="1" applyFill="1" applyBorder="1" applyAlignment="1">
      <alignment horizontal="center" vertical="top" wrapText="1"/>
    </xf>
    <xf numFmtId="1" fontId="11" fillId="0" borderId="33" xfId="0" applyNumberFormat="1" applyFont="1" applyFill="1" applyBorder="1" applyAlignment="1">
      <alignment horizontal="center" vertical="top" wrapText="1"/>
    </xf>
    <xf numFmtId="1" fontId="11" fillId="0" borderId="29" xfId="0" applyNumberFormat="1" applyFont="1" applyFill="1" applyBorder="1" applyAlignment="1">
      <alignment horizontal="center" vertical="top" wrapText="1"/>
    </xf>
    <xf numFmtId="1" fontId="11" fillId="0" borderId="34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5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" fontId="17" fillId="0" borderId="19" xfId="0" applyNumberFormat="1" applyFont="1" applyFill="1" applyBorder="1" applyAlignment="1">
      <alignment horizontal="center" vertical="top" wrapText="1"/>
    </xf>
    <xf numFmtId="1" fontId="17" fillId="0" borderId="20" xfId="0" applyNumberFormat="1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0" fillId="0" borderId="19" xfId="0" applyFill="1" applyBorder="1"/>
    <xf numFmtId="0" fontId="14" fillId="0" borderId="18" xfId="0" applyFont="1" applyFill="1" applyBorder="1" applyAlignment="1">
      <alignment horizontal="center" vertical="top"/>
    </xf>
    <xf numFmtId="0" fontId="14" fillId="0" borderId="40" xfId="1" applyFont="1" applyFill="1" applyBorder="1" applyAlignment="1">
      <alignment vertical="top"/>
    </xf>
    <xf numFmtId="1" fontId="15" fillId="0" borderId="18" xfId="0" applyNumberFormat="1" applyFont="1" applyFill="1" applyBorder="1" applyAlignment="1">
      <alignment horizontal="center" vertical="top"/>
    </xf>
    <xf numFmtId="1" fontId="15" fillId="0" borderId="40" xfId="0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 vertical="top"/>
    </xf>
    <xf numFmtId="1" fontId="15" fillId="0" borderId="41" xfId="0" applyNumberFormat="1" applyFont="1" applyFill="1" applyBorder="1" applyAlignment="1">
      <alignment horizontal="center" vertical="top"/>
    </xf>
    <xf numFmtId="1" fontId="15" fillId="0" borderId="19" xfId="0" applyNumberFormat="1" applyFont="1" applyFill="1" applyBorder="1" applyAlignment="1">
      <alignment horizontal="center" vertical="top"/>
    </xf>
    <xf numFmtId="1" fontId="15" fillId="0" borderId="20" xfId="0" applyNumberFormat="1" applyFont="1" applyFill="1" applyBorder="1" applyAlignment="1">
      <alignment horizontal="center" vertical="top"/>
    </xf>
    <xf numFmtId="1" fontId="15" fillId="0" borderId="42" xfId="0" applyNumberFormat="1" applyFont="1" applyFill="1" applyBorder="1" applyAlignment="1">
      <alignment horizontal="center" vertical="top" wrapText="1"/>
    </xf>
    <xf numFmtId="1" fontId="15" fillId="0" borderId="43" xfId="0" applyNumberFormat="1" applyFont="1" applyFill="1" applyBorder="1" applyAlignment="1">
      <alignment horizontal="center" vertical="top" wrapText="1"/>
    </xf>
    <xf numFmtId="1" fontId="15" fillId="0" borderId="45" xfId="0" applyNumberFormat="1" applyFont="1" applyFill="1" applyBorder="1" applyAlignment="1">
      <alignment horizontal="center" vertical="top" wrapText="1"/>
    </xf>
    <xf numFmtId="1" fontId="15" fillId="0" borderId="47" xfId="0" applyNumberFormat="1" applyFont="1" applyFill="1" applyBorder="1" applyAlignment="1">
      <alignment horizontal="center" vertical="top" wrapText="1"/>
    </xf>
    <xf numFmtId="1" fontId="15" fillId="0" borderId="50" xfId="0" applyNumberFormat="1" applyFont="1" applyFill="1" applyBorder="1" applyAlignment="1">
      <alignment horizontal="center" vertical="top" wrapText="1"/>
    </xf>
    <xf numFmtId="1" fontId="15" fillId="0" borderId="19" xfId="0" applyNumberFormat="1" applyFont="1" applyFill="1" applyBorder="1" applyAlignment="1">
      <alignment horizontal="center" vertical="top" wrapText="1"/>
    </xf>
    <xf numFmtId="1" fontId="15" fillId="0" borderId="44" xfId="0" applyNumberFormat="1" applyFont="1" applyFill="1" applyBorder="1" applyAlignment="1">
      <alignment horizontal="center" vertical="top" wrapText="1"/>
    </xf>
    <xf numFmtId="1" fontId="15" fillId="0" borderId="35" xfId="0" applyNumberFormat="1" applyFont="1" applyFill="1" applyBorder="1" applyAlignment="1">
      <alignment horizontal="center" vertical="top" wrapText="1"/>
    </xf>
    <xf numFmtId="1" fontId="15" fillId="0" borderId="38" xfId="0" applyNumberFormat="1" applyFont="1" applyFill="1" applyBorder="1" applyAlignment="1">
      <alignment horizontal="center" vertical="top" wrapText="1"/>
    </xf>
    <xf numFmtId="1" fontId="15" fillId="0" borderId="20" xfId="0" applyNumberFormat="1" applyFont="1" applyFill="1" applyBorder="1" applyAlignment="1">
      <alignment horizontal="center" vertical="top" wrapText="1"/>
    </xf>
    <xf numFmtId="1" fontId="15" fillId="0" borderId="11" xfId="0" applyNumberFormat="1" applyFont="1" applyFill="1" applyBorder="1" applyAlignment="1">
      <alignment horizontal="center" vertical="top" wrapText="1"/>
    </xf>
    <xf numFmtId="1" fontId="15" fillId="0" borderId="52" xfId="0" applyNumberFormat="1" applyFont="1" applyFill="1" applyBorder="1" applyAlignment="1">
      <alignment horizontal="center" vertical="top" wrapText="1"/>
    </xf>
    <xf numFmtId="1" fontId="15" fillId="0" borderId="4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Alignment="1">
      <alignment horizontal="right"/>
    </xf>
    <xf numFmtId="1" fontId="18" fillId="0" borderId="42" xfId="0" applyNumberFormat="1" applyFont="1" applyFill="1" applyBorder="1" applyAlignment="1">
      <alignment horizontal="center" vertical="top" wrapText="1"/>
    </xf>
    <xf numFmtId="1" fontId="18" fillId="0" borderId="43" xfId="0" applyNumberFormat="1" applyFont="1" applyFill="1" applyBorder="1" applyAlignment="1">
      <alignment horizontal="center" vertical="top" wrapText="1"/>
    </xf>
    <xf numFmtId="1" fontId="18" fillId="0" borderId="11" xfId="0" applyNumberFormat="1" applyFont="1" applyFill="1" applyBorder="1" applyAlignment="1">
      <alignment horizontal="center" vertical="top" wrapText="1"/>
    </xf>
    <xf numFmtId="1" fontId="18" fillId="0" borderId="52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48" xfId="0" applyFont="1" applyFill="1" applyBorder="1" applyAlignment="1">
      <alignment horizontal="center" vertical="top" wrapText="1"/>
    </xf>
    <xf numFmtId="0" fontId="19" fillId="0" borderId="49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5" fillId="0" borderId="55" xfId="0" applyNumberFormat="1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47" xfId="0" applyFont="1" applyFill="1" applyBorder="1" applyAlignment="1">
      <alignment horizontal="center" vertical="top" wrapText="1"/>
    </xf>
    <xf numFmtId="0" fontId="19" fillId="0" borderId="45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/>
    </xf>
    <xf numFmtId="0" fontId="19" fillId="0" borderId="9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1" fontId="17" fillId="0" borderId="41" xfId="0" applyNumberFormat="1" applyFont="1" applyFill="1" applyBorder="1" applyAlignment="1">
      <alignment horizontal="center" vertical="top" wrapText="1"/>
    </xf>
    <xf numFmtId="1" fontId="11" fillId="0" borderId="46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1" fontId="11" fillId="0" borderId="53" xfId="0" applyNumberFormat="1" applyFont="1" applyFill="1" applyBorder="1" applyAlignment="1">
      <alignment horizontal="center" vertical="top"/>
    </xf>
    <xf numFmtId="1" fontId="15" fillId="0" borderId="42" xfId="0" applyNumberFormat="1" applyFont="1" applyFill="1" applyBorder="1" applyAlignment="1">
      <alignment horizontal="center" vertical="top"/>
    </xf>
    <xf numFmtId="1" fontId="15" fillId="0" borderId="53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96"/>
  <sheetViews>
    <sheetView tabSelected="1" view="pageBreakPreview" topLeftCell="A28" zoomScale="55" zoomScaleSheetLayoutView="55" workbookViewId="0">
      <selection activeCell="BI6" sqref="BI6"/>
    </sheetView>
  </sheetViews>
  <sheetFormatPr defaultColWidth="9.09765625" defaultRowHeight="14.4" x14ac:dyDescent="0.3"/>
  <cols>
    <col min="1" max="1" width="7.69921875" style="8" customWidth="1"/>
    <col min="2" max="2" width="48.59765625" style="7" customWidth="1"/>
    <col min="3" max="3" width="17.8984375" style="9" customWidth="1"/>
    <col min="4" max="4" width="14.8984375" style="9" customWidth="1"/>
    <col min="5" max="6" width="23.3984375" style="9" hidden="1" customWidth="1"/>
    <col min="7" max="7" width="23.3984375" style="9" customWidth="1"/>
    <col min="8" max="8" width="19" style="9" customWidth="1"/>
    <col min="9" max="9" width="11" style="9" hidden="1" customWidth="1"/>
    <col min="10" max="10" width="10.59765625" style="9" hidden="1" customWidth="1"/>
    <col min="11" max="11" width="9.8984375" style="9" hidden="1" customWidth="1"/>
    <col min="12" max="12" width="23.59765625" style="9" hidden="1" customWidth="1"/>
    <col min="13" max="13" width="12" style="9" hidden="1" customWidth="1"/>
    <col min="14" max="14" width="13" style="9" hidden="1" customWidth="1"/>
    <col min="15" max="15" width="8.3984375" style="9" hidden="1" customWidth="1"/>
    <col min="16" max="16" width="20.69921875" style="9" hidden="1" customWidth="1"/>
    <col min="17" max="20" width="13" style="9" customWidth="1"/>
    <col min="21" max="32" width="13" style="9" hidden="1" customWidth="1"/>
    <col min="33" max="36" width="13" style="9" customWidth="1"/>
    <col min="37" max="40" width="13" style="44" hidden="1" customWidth="1"/>
    <col min="41" max="41" width="14.69921875" style="9" hidden="1" customWidth="1"/>
    <col min="42" max="42" width="13.8984375" style="9" hidden="1" customWidth="1"/>
    <col min="43" max="43" width="7.09765625" style="9" hidden="1" customWidth="1"/>
    <col min="44" max="44" width="12.19921875" style="9" hidden="1" customWidth="1"/>
    <col min="45" max="45" width="14.3984375" style="9" customWidth="1"/>
    <col min="46" max="46" width="16" style="9" customWidth="1"/>
    <col min="47" max="47" width="17.296875" style="9" hidden="1" customWidth="1"/>
    <col min="48" max="48" width="15.296875" style="9" hidden="1" customWidth="1"/>
    <col min="49" max="49" width="16.19921875" style="7" hidden="1" customWidth="1"/>
    <col min="50" max="50" width="15.3984375" style="7" hidden="1" customWidth="1"/>
    <col min="51" max="51" width="14.8984375" style="7" customWidth="1"/>
    <col min="52" max="52" width="15.69921875" style="7" customWidth="1"/>
    <col min="53" max="53" width="16.8984375" style="7" customWidth="1"/>
    <col min="54" max="54" width="16.296875" style="7" customWidth="1"/>
    <col min="55" max="55" width="15.69921875" style="4" customWidth="1"/>
    <col min="56" max="56" width="16.296875" style="4" customWidth="1"/>
    <col min="57" max="57" width="14.3984375" style="5" customWidth="1"/>
    <col min="58" max="58" width="14.8984375" style="5" customWidth="1"/>
    <col min="59" max="62" width="9.09765625" style="5"/>
    <col min="63" max="16384" width="9.09765625" style="4"/>
  </cols>
  <sheetData>
    <row r="1" spans="1:62" ht="23.3" thickBot="1" x14ac:dyDescent="0.35">
      <c r="A1" s="1"/>
      <c r="B1" s="2"/>
      <c r="C1" s="1"/>
      <c r="D1" s="1"/>
      <c r="E1" s="1"/>
      <c r="F1" s="1"/>
      <c r="G1" s="1"/>
      <c r="H1" s="1"/>
      <c r="I1" s="1" t="s">
        <v>0</v>
      </c>
      <c r="J1" s="3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54" t="s">
        <v>61</v>
      </c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6"/>
    </row>
    <row r="2" spans="1:62" ht="41.95" customHeight="1" thickBot="1" x14ac:dyDescent="0.35">
      <c r="A2" s="162" t="s">
        <v>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4"/>
      <c r="BG2" s="6"/>
    </row>
    <row r="3" spans="1:62" ht="30.05" customHeight="1" thickBot="1" x14ac:dyDescent="0.35">
      <c r="A3" s="167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9"/>
      <c r="BG3" s="6"/>
    </row>
    <row r="4" spans="1:62" ht="21.75" customHeight="1" thickBot="1" x14ac:dyDescent="0.35">
      <c r="A4" s="170" t="s">
        <v>3</v>
      </c>
      <c r="B4" s="144" t="s">
        <v>4</v>
      </c>
      <c r="C4" s="18">
        <v>1</v>
      </c>
      <c r="D4" s="18">
        <v>2</v>
      </c>
      <c r="E4" s="53">
        <v>2</v>
      </c>
      <c r="F4" s="53"/>
      <c r="G4" s="17">
        <v>3</v>
      </c>
      <c r="H4" s="17">
        <v>4</v>
      </c>
      <c r="I4" s="125">
        <v>4</v>
      </c>
      <c r="J4" s="126"/>
      <c r="K4" s="126"/>
      <c r="L4" s="127"/>
      <c r="M4" s="54"/>
      <c r="N4" s="54"/>
      <c r="O4" s="54"/>
      <c r="P4" s="54"/>
      <c r="Q4" s="125">
        <v>5</v>
      </c>
      <c r="R4" s="126"/>
      <c r="S4" s="126"/>
      <c r="T4" s="127"/>
      <c r="U4" s="125">
        <v>5</v>
      </c>
      <c r="V4" s="126"/>
      <c r="W4" s="126"/>
      <c r="X4" s="127"/>
      <c r="Y4" s="54"/>
      <c r="Z4" s="54"/>
      <c r="AA4" s="54"/>
      <c r="AB4" s="54"/>
      <c r="AC4" s="54"/>
      <c r="AD4" s="54"/>
      <c r="AE4" s="54"/>
      <c r="AF4" s="54"/>
      <c r="AG4" s="123">
        <v>6</v>
      </c>
      <c r="AH4" s="139"/>
      <c r="AI4" s="139"/>
      <c r="AJ4" s="124"/>
      <c r="AK4" s="123">
        <v>6</v>
      </c>
      <c r="AL4" s="139"/>
      <c r="AM4" s="139"/>
      <c r="AN4" s="124"/>
      <c r="AO4" s="54"/>
      <c r="AP4" s="54"/>
      <c r="AQ4" s="54"/>
      <c r="AR4" s="54"/>
      <c r="AS4" s="139">
        <v>7</v>
      </c>
      <c r="AT4" s="139"/>
      <c r="AU4" s="139">
        <v>8</v>
      </c>
      <c r="AV4" s="139"/>
      <c r="AW4" s="139"/>
      <c r="AX4" s="124"/>
      <c r="AY4" s="139">
        <v>8</v>
      </c>
      <c r="AZ4" s="139"/>
      <c r="BA4" s="139"/>
      <c r="BB4" s="124"/>
      <c r="BC4" s="123">
        <v>9</v>
      </c>
      <c r="BD4" s="124"/>
      <c r="BE4" s="123">
        <v>10</v>
      </c>
      <c r="BF4" s="124"/>
      <c r="BG4" s="6"/>
    </row>
    <row r="5" spans="1:62" ht="60.8" customHeight="1" thickBot="1" x14ac:dyDescent="0.35">
      <c r="A5" s="170"/>
      <c r="B5" s="144"/>
      <c r="C5" s="155" t="s">
        <v>5</v>
      </c>
      <c r="D5" s="155" t="s">
        <v>6</v>
      </c>
      <c r="E5" s="158" t="s">
        <v>16</v>
      </c>
      <c r="F5" s="159" t="s">
        <v>17</v>
      </c>
      <c r="G5" s="150" t="s">
        <v>18</v>
      </c>
      <c r="H5" s="150" t="s">
        <v>47</v>
      </c>
      <c r="I5" s="160" t="s">
        <v>49</v>
      </c>
      <c r="J5" s="161"/>
      <c r="K5" s="161"/>
      <c r="L5" s="161"/>
      <c r="M5" s="148" t="s">
        <v>19</v>
      </c>
      <c r="N5" s="148"/>
      <c r="O5" s="148"/>
      <c r="P5" s="148"/>
      <c r="Q5" s="149" t="s">
        <v>60</v>
      </c>
      <c r="R5" s="149"/>
      <c r="S5" s="149"/>
      <c r="T5" s="149"/>
      <c r="U5" s="149" t="s">
        <v>55</v>
      </c>
      <c r="V5" s="149"/>
      <c r="W5" s="149"/>
      <c r="X5" s="149"/>
      <c r="Y5" s="135" t="s">
        <v>20</v>
      </c>
      <c r="Z5" s="136"/>
      <c r="AA5" s="136"/>
      <c r="AB5" s="137"/>
      <c r="AC5" s="135" t="s">
        <v>21</v>
      </c>
      <c r="AD5" s="136"/>
      <c r="AE5" s="136"/>
      <c r="AF5" s="137"/>
      <c r="AG5" s="135" t="s">
        <v>48</v>
      </c>
      <c r="AH5" s="136"/>
      <c r="AI5" s="136"/>
      <c r="AJ5" s="137"/>
      <c r="AK5" s="135" t="s">
        <v>48</v>
      </c>
      <c r="AL5" s="136"/>
      <c r="AM5" s="136"/>
      <c r="AN5" s="137"/>
      <c r="AO5" s="159" t="s">
        <v>7</v>
      </c>
      <c r="AP5" s="159"/>
      <c r="AQ5" s="128" t="s">
        <v>50</v>
      </c>
      <c r="AR5" s="129"/>
      <c r="AS5" s="128" t="s">
        <v>58</v>
      </c>
      <c r="AT5" s="129"/>
      <c r="AU5" s="140" t="s">
        <v>51</v>
      </c>
      <c r="AV5" s="141"/>
      <c r="AW5" s="141"/>
      <c r="AX5" s="141"/>
      <c r="AY5" s="140" t="s">
        <v>51</v>
      </c>
      <c r="AZ5" s="141"/>
      <c r="BA5" s="141"/>
      <c r="BB5" s="153"/>
      <c r="BC5" s="128" t="s">
        <v>59</v>
      </c>
      <c r="BD5" s="129"/>
      <c r="BE5" s="165" t="s">
        <v>52</v>
      </c>
      <c r="BF5" s="158"/>
      <c r="BG5" s="6"/>
    </row>
    <row r="6" spans="1:62" ht="40.15" customHeight="1" thickBot="1" x14ac:dyDescent="0.35">
      <c r="A6" s="170"/>
      <c r="B6" s="144"/>
      <c r="C6" s="156"/>
      <c r="D6" s="156"/>
      <c r="E6" s="158"/>
      <c r="F6" s="159"/>
      <c r="G6" s="151"/>
      <c r="H6" s="151"/>
      <c r="I6" s="145" t="s">
        <v>8</v>
      </c>
      <c r="J6" s="146"/>
      <c r="K6" s="146" t="s">
        <v>9</v>
      </c>
      <c r="L6" s="147"/>
      <c r="M6" s="145" t="s">
        <v>8</v>
      </c>
      <c r="N6" s="146"/>
      <c r="O6" s="146" t="s">
        <v>9</v>
      </c>
      <c r="P6" s="147"/>
      <c r="Q6" s="132" t="s">
        <v>8</v>
      </c>
      <c r="R6" s="133"/>
      <c r="S6" s="133" t="s">
        <v>9</v>
      </c>
      <c r="T6" s="138"/>
      <c r="U6" s="132" t="s">
        <v>8</v>
      </c>
      <c r="V6" s="133"/>
      <c r="W6" s="133" t="s">
        <v>9</v>
      </c>
      <c r="X6" s="138"/>
      <c r="Y6" s="132" t="s">
        <v>8</v>
      </c>
      <c r="Z6" s="133"/>
      <c r="AA6" s="133" t="s">
        <v>9</v>
      </c>
      <c r="AB6" s="134"/>
      <c r="AC6" s="132" t="s">
        <v>8</v>
      </c>
      <c r="AD6" s="133"/>
      <c r="AE6" s="133" t="s">
        <v>9</v>
      </c>
      <c r="AF6" s="134"/>
      <c r="AG6" s="132" t="s">
        <v>8</v>
      </c>
      <c r="AH6" s="133"/>
      <c r="AI6" s="133" t="s">
        <v>9</v>
      </c>
      <c r="AJ6" s="134"/>
      <c r="AK6" s="132" t="s">
        <v>8</v>
      </c>
      <c r="AL6" s="133"/>
      <c r="AM6" s="133" t="s">
        <v>9</v>
      </c>
      <c r="AN6" s="134"/>
      <c r="AO6" s="142"/>
      <c r="AP6" s="142"/>
      <c r="AQ6" s="130"/>
      <c r="AR6" s="131"/>
      <c r="AS6" s="130"/>
      <c r="AT6" s="131"/>
      <c r="AU6" s="132" t="s">
        <v>8</v>
      </c>
      <c r="AV6" s="133"/>
      <c r="AW6" s="133" t="s">
        <v>9</v>
      </c>
      <c r="AX6" s="138"/>
      <c r="AY6" s="132" t="s">
        <v>8</v>
      </c>
      <c r="AZ6" s="133"/>
      <c r="BA6" s="133" t="s">
        <v>9</v>
      </c>
      <c r="BB6" s="134"/>
      <c r="BC6" s="142"/>
      <c r="BD6" s="143"/>
      <c r="BE6" s="166"/>
      <c r="BF6" s="131"/>
      <c r="BG6" s="6"/>
    </row>
    <row r="7" spans="1:62" ht="57.05" customHeight="1" thickBot="1" x14ac:dyDescent="0.35">
      <c r="A7" s="171"/>
      <c r="B7" s="126"/>
      <c r="C7" s="157"/>
      <c r="D7" s="157"/>
      <c r="E7" s="143"/>
      <c r="F7" s="142"/>
      <c r="G7" s="152"/>
      <c r="H7" s="152"/>
      <c r="I7" s="55" t="s">
        <v>10</v>
      </c>
      <c r="J7" s="56" t="s">
        <v>11</v>
      </c>
      <c r="K7" s="55" t="s">
        <v>10</v>
      </c>
      <c r="L7" s="56" t="s">
        <v>11</v>
      </c>
      <c r="M7" s="55" t="s">
        <v>10</v>
      </c>
      <c r="N7" s="56" t="s">
        <v>11</v>
      </c>
      <c r="O7" s="55" t="s">
        <v>10</v>
      </c>
      <c r="P7" s="56" t="s">
        <v>11</v>
      </c>
      <c r="Q7" s="106" t="s">
        <v>10</v>
      </c>
      <c r="R7" s="107" t="s">
        <v>11</v>
      </c>
      <c r="S7" s="106" t="s">
        <v>10</v>
      </c>
      <c r="T7" s="107" t="s">
        <v>11</v>
      </c>
      <c r="U7" s="106" t="s">
        <v>10</v>
      </c>
      <c r="V7" s="107" t="s">
        <v>11</v>
      </c>
      <c r="W7" s="106" t="s">
        <v>10</v>
      </c>
      <c r="X7" s="107" t="s">
        <v>11</v>
      </c>
      <c r="Y7" s="106" t="s">
        <v>10</v>
      </c>
      <c r="Z7" s="107" t="s">
        <v>11</v>
      </c>
      <c r="AA7" s="106" t="s">
        <v>10</v>
      </c>
      <c r="AB7" s="107" t="s">
        <v>11</v>
      </c>
      <c r="AC7" s="106" t="s">
        <v>10</v>
      </c>
      <c r="AD7" s="107" t="s">
        <v>11</v>
      </c>
      <c r="AE7" s="106" t="s">
        <v>10</v>
      </c>
      <c r="AF7" s="107" t="s">
        <v>11</v>
      </c>
      <c r="AG7" s="108" t="s">
        <v>10</v>
      </c>
      <c r="AH7" s="109" t="s">
        <v>11</v>
      </c>
      <c r="AI7" s="108" t="s">
        <v>10</v>
      </c>
      <c r="AJ7" s="109" t="s">
        <v>11</v>
      </c>
      <c r="AK7" s="108" t="s">
        <v>10</v>
      </c>
      <c r="AL7" s="109" t="s">
        <v>11</v>
      </c>
      <c r="AM7" s="108" t="s">
        <v>10</v>
      </c>
      <c r="AN7" s="109" t="s">
        <v>11</v>
      </c>
      <c r="AO7" s="110" t="s">
        <v>12</v>
      </c>
      <c r="AP7" s="111" t="s">
        <v>13</v>
      </c>
      <c r="AQ7" s="112" t="s">
        <v>10</v>
      </c>
      <c r="AR7" s="107" t="s">
        <v>11</v>
      </c>
      <c r="AS7" s="106" t="s">
        <v>10</v>
      </c>
      <c r="AT7" s="107" t="s">
        <v>11</v>
      </c>
      <c r="AU7" s="106" t="s">
        <v>10</v>
      </c>
      <c r="AV7" s="107" t="s">
        <v>11</v>
      </c>
      <c r="AW7" s="106" t="s">
        <v>10</v>
      </c>
      <c r="AX7" s="113" t="s">
        <v>11</v>
      </c>
      <c r="AY7" s="106" t="s">
        <v>10</v>
      </c>
      <c r="AZ7" s="114" t="s">
        <v>11</v>
      </c>
      <c r="BA7" s="112" t="s">
        <v>10</v>
      </c>
      <c r="BB7" s="107" t="s">
        <v>11</v>
      </c>
      <c r="BC7" s="112" t="s">
        <v>10</v>
      </c>
      <c r="BD7" s="115" t="s">
        <v>11</v>
      </c>
      <c r="BE7" s="106" t="s">
        <v>10</v>
      </c>
      <c r="BF7" s="107" t="s">
        <v>11</v>
      </c>
      <c r="BG7" s="6"/>
    </row>
    <row r="8" spans="1:62" s="48" customFormat="1" ht="40.15" customHeight="1" thickBot="1" x14ac:dyDescent="0.35">
      <c r="A8" s="57">
        <v>1</v>
      </c>
      <c r="B8" s="58" t="s">
        <v>22</v>
      </c>
      <c r="C8" s="121">
        <v>1090</v>
      </c>
      <c r="D8" s="60">
        <f t="shared" ref="D8:D34" si="0">C8*2</f>
        <v>2180</v>
      </c>
      <c r="E8" s="122">
        <v>81</v>
      </c>
      <c r="F8" s="61">
        <v>68</v>
      </c>
      <c r="G8" s="62">
        <v>126</v>
      </c>
      <c r="H8" s="41">
        <f>G8/D8*100</f>
        <v>5.7798165137614683</v>
      </c>
      <c r="I8" s="20">
        <v>5</v>
      </c>
      <c r="J8" s="63">
        <v>64</v>
      </c>
      <c r="K8" s="64">
        <v>49</v>
      </c>
      <c r="L8" s="65">
        <v>1111</v>
      </c>
      <c r="M8" s="21">
        <v>9</v>
      </c>
      <c r="N8" s="21">
        <v>164</v>
      </c>
      <c r="O8" s="21">
        <v>59</v>
      </c>
      <c r="P8" s="22">
        <v>1326</v>
      </c>
      <c r="Q8" s="66">
        <v>1</v>
      </c>
      <c r="R8" s="23">
        <v>1</v>
      </c>
      <c r="S8" s="23">
        <v>7</v>
      </c>
      <c r="T8" s="67">
        <v>17.5</v>
      </c>
      <c r="U8" s="66">
        <v>6</v>
      </c>
      <c r="V8" s="23">
        <v>3.79</v>
      </c>
      <c r="W8" s="23">
        <v>2</v>
      </c>
      <c r="X8" s="67">
        <v>1.69</v>
      </c>
      <c r="Y8" s="24"/>
      <c r="Z8" s="24"/>
      <c r="AA8" s="24"/>
      <c r="AB8" s="24"/>
      <c r="AC8" s="24"/>
      <c r="AD8" s="24"/>
      <c r="AE8" s="24"/>
      <c r="AF8" s="25"/>
      <c r="AG8" s="66">
        <v>6</v>
      </c>
      <c r="AH8" s="68">
        <v>3.79</v>
      </c>
      <c r="AI8" s="68">
        <v>2</v>
      </c>
      <c r="AJ8" s="69">
        <v>1.69</v>
      </c>
      <c r="AK8" s="66">
        <v>4</v>
      </c>
      <c r="AL8" s="68">
        <v>86</v>
      </c>
      <c r="AM8" s="68">
        <v>40</v>
      </c>
      <c r="AN8" s="69">
        <v>853</v>
      </c>
      <c r="AO8" s="23">
        <f t="shared" ref="AO8:AO29" si="1">I8+K8</f>
        <v>54</v>
      </c>
      <c r="AP8" s="26">
        <f t="shared" ref="AP8:AP29" si="2">J8+L8</f>
        <v>1175</v>
      </c>
      <c r="AQ8" s="70">
        <v>52</v>
      </c>
      <c r="AR8" s="59">
        <v>1722</v>
      </c>
      <c r="AS8" s="175">
        <v>116</v>
      </c>
      <c r="AT8" s="176">
        <v>3228</v>
      </c>
      <c r="AU8" s="24">
        <v>202</v>
      </c>
      <c r="AV8" s="42">
        <v>4584</v>
      </c>
      <c r="AW8" s="42">
        <v>1086</v>
      </c>
      <c r="AX8" s="43">
        <v>19555</v>
      </c>
      <c r="AY8" s="66">
        <v>250</v>
      </c>
      <c r="AZ8" s="24">
        <v>5848</v>
      </c>
      <c r="BA8" s="42">
        <v>1142</v>
      </c>
      <c r="BB8" s="43">
        <v>20761</v>
      </c>
      <c r="BC8" s="66">
        <v>598</v>
      </c>
      <c r="BD8" s="69">
        <v>12258.945838000001</v>
      </c>
      <c r="BE8" s="24">
        <v>90</v>
      </c>
      <c r="BF8" s="71">
        <v>1252.0210943</v>
      </c>
      <c r="BG8" s="72"/>
      <c r="BH8" s="47"/>
      <c r="BI8" s="47"/>
      <c r="BJ8" s="47"/>
    </row>
    <row r="9" spans="1:62" s="48" customFormat="1" ht="40.15" customHeight="1" thickBot="1" x14ac:dyDescent="0.35">
      <c r="A9" s="39">
        <v>2</v>
      </c>
      <c r="B9" s="40" t="s">
        <v>31</v>
      </c>
      <c r="C9" s="116">
        <v>635</v>
      </c>
      <c r="D9" s="28">
        <f t="shared" si="0"/>
        <v>1270</v>
      </c>
      <c r="E9" s="119">
        <v>6</v>
      </c>
      <c r="F9" s="27">
        <v>3</v>
      </c>
      <c r="G9" s="28">
        <v>86</v>
      </c>
      <c r="H9" s="41">
        <f t="shared" ref="H9:H34" si="3">G9/D9*100</f>
        <v>6.7716535433070861</v>
      </c>
      <c r="I9" s="29">
        <v>1</v>
      </c>
      <c r="J9" s="30">
        <v>10</v>
      </c>
      <c r="K9" s="30">
        <v>5</v>
      </c>
      <c r="L9" s="30">
        <v>68</v>
      </c>
      <c r="M9" s="30">
        <v>0</v>
      </c>
      <c r="N9" s="30">
        <v>0</v>
      </c>
      <c r="O9" s="30">
        <v>3</v>
      </c>
      <c r="P9" s="31">
        <v>38.51</v>
      </c>
      <c r="Q9" s="32">
        <v>0</v>
      </c>
      <c r="R9" s="24">
        <v>0</v>
      </c>
      <c r="S9" s="24">
        <v>0</v>
      </c>
      <c r="T9" s="33">
        <v>0</v>
      </c>
      <c r="U9" s="32">
        <v>0</v>
      </c>
      <c r="V9" s="24">
        <v>0</v>
      </c>
      <c r="W9" s="24">
        <v>0</v>
      </c>
      <c r="X9" s="33">
        <v>0</v>
      </c>
      <c r="Y9" s="24"/>
      <c r="Z9" s="24"/>
      <c r="AA9" s="24"/>
      <c r="AB9" s="24"/>
      <c r="AC9" s="24"/>
      <c r="AD9" s="24"/>
      <c r="AE9" s="24"/>
      <c r="AF9" s="25"/>
      <c r="AG9" s="34">
        <v>0</v>
      </c>
      <c r="AH9" s="21">
        <v>0</v>
      </c>
      <c r="AI9" s="21">
        <v>0</v>
      </c>
      <c r="AJ9" s="35">
        <v>0</v>
      </c>
      <c r="AK9" s="34">
        <v>0</v>
      </c>
      <c r="AL9" s="21">
        <v>0</v>
      </c>
      <c r="AM9" s="21">
        <v>0</v>
      </c>
      <c r="AN9" s="35">
        <v>0</v>
      </c>
      <c r="AO9" s="23">
        <f t="shared" si="1"/>
        <v>6</v>
      </c>
      <c r="AP9" s="26">
        <f t="shared" si="2"/>
        <v>78</v>
      </c>
      <c r="AQ9" s="29">
        <v>3</v>
      </c>
      <c r="AR9" s="27">
        <v>150</v>
      </c>
      <c r="AS9" s="177">
        <v>12</v>
      </c>
      <c r="AT9" s="178">
        <v>246</v>
      </c>
      <c r="AU9" s="36">
        <v>993</v>
      </c>
      <c r="AV9" s="21">
        <v>19220.21</v>
      </c>
      <c r="AW9" s="21">
        <v>999</v>
      </c>
      <c r="AX9" s="22">
        <v>19187</v>
      </c>
      <c r="AY9" s="32">
        <v>1001</v>
      </c>
      <c r="AZ9" s="24">
        <v>19302</v>
      </c>
      <c r="BA9" s="42">
        <v>1000</v>
      </c>
      <c r="BB9" s="43">
        <v>19201</v>
      </c>
      <c r="BC9" s="34">
        <v>490</v>
      </c>
      <c r="BD9" s="35">
        <v>4638</v>
      </c>
      <c r="BE9" s="36">
        <v>3</v>
      </c>
      <c r="BF9" s="35">
        <v>51</v>
      </c>
      <c r="BG9" s="72"/>
      <c r="BH9" s="47"/>
      <c r="BI9" s="47"/>
      <c r="BJ9" s="47"/>
    </row>
    <row r="10" spans="1:62" s="50" customFormat="1" ht="40.15" customHeight="1" thickBot="1" x14ac:dyDescent="0.35">
      <c r="A10" s="57">
        <v>3</v>
      </c>
      <c r="B10" s="40" t="s">
        <v>14</v>
      </c>
      <c r="C10" s="116">
        <v>170</v>
      </c>
      <c r="D10" s="28">
        <f t="shared" si="0"/>
        <v>340</v>
      </c>
      <c r="E10" s="119">
        <v>72</v>
      </c>
      <c r="F10" s="27">
        <v>27</v>
      </c>
      <c r="G10" s="28">
        <v>4</v>
      </c>
      <c r="H10" s="41">
        <f t="shared" si="3"/>
        <v>1.1764705882352942</v>
      </c>
      <c r="I10" s="29">
        <v>20</v>
      </c>
      <c r="J10" s="30">
        <v>313</v>
      </c>
      <c r="K10" s="30">
        <v>52</v>
      </c>
      <c r="L10" s="30">
        <v>858</v>
      </c>
      <c r="M10" s="30">
        <v>11</v>
      </c>
      <c r="N10" s="30">
        <v>192</v>
      </c>
      <c r="O10" s="30">
        <v>16</v>
      </c>
      <c r="P10" s="31">
        <v>217</v>
      </c>
      <c r="Q10" s="32">
        <v>1</v>
      </c>
      <c r="R10" s="24">
        <v>12</v>
      </c>
      <c r="S10" s="24">
        <v>1</v>
      </c>
      <c r="T10" s="33">
        <v>15</v>
      </c>
      <c r="U10" s="32">
        <v>1</v>
      </c>
      <c r="V10" s="24">
        <v>8</v>
      </c>
      <c r="W10" s="24">
        <v>1</v>
      </c>
      <c r="X10" s="33">
        <v>7</v>
      </c>
      <c r="Y10" s="24"/>
      <c r="Z10" s="24"/>
      <c r="AA10" s="24"/>
      <c r="AB10" s="24"/>
      <c r="AC10" s="24"/>
      <c r="AD10" s="24"/>
      <c r="AE10" s="24"/>
      <c r="AF10" s="25"/>
      <c r="AG10" s="24">
        <v>1</v>
      </c>
      <c r="AH10" s="24">
        <v>8</v>
      </c>
      <c r="AI10" s="24">
        <v>1</v>
      </c>
      <c r="AJ10" s="24">
        <v>7</v>
      </c>
      <c r="AK10" s="34">
        <v>4</v>
      </c>
      <c r="AL10" s="21">
        <v>42</v>
      </c>
      <c r="AM10" s="21">
        <v>2</v>
      </c>
      <c r="AN10" s="35">
        <v>35</v>
      </c>
      <c r="AO10" s="23">
        <f t="shared" si="1"/>
        <v>72</v>
      </c>
      <c r="AP10" s="26">
        <f t="shared" si="2"/>
        <v>1171</v>
      </c>
      <c r="AQ10" s="29">
        <v>4</v>
      </c>
      <c r="AR10" s="27">
        <v>67</v>
      </c>
      <c r="AS10" s="177">
        <v>20</v>
      </c>
      <c r="AT10" s="178">
        <v>294</v>
      </c>
      <c r="AU10" s="36">
        <v>407</v>
      </c>
      <c r="AV10" s="21">
        <v>7696</v>
      </c>
      <c r="AW10" s="21">
        <v>411</v>
      </c>
      <c r="AX10" s="22">
        <v>7746</v>
      </c>
      <c r="AY10" s="32">
        <v>419</v>
      </c>
      <c r="AZ10" s="24">
        <v>7865</v>
      </c>
      <c r="BA10" s="42">
        <v>417</v>
      </c>
      <c r="BB10" s="43">
        <v>7839</v>
      </c>
      <c r="BC10" s="34">
        <v>410</v>
      </c>
      <c r="BD10" s="35">
        <v>7735</v>
      </c>
      <c r="BE10" s="36">
        <v>0</v>
      </c>
      <c r="BF10" s="35">
        <v>0</v>
      </c>
      <c r="BG10" s="6"/>
      <c r="BH10" s="49"/>
      <c r="BI10" s="49"/>
      <c r="BJ10" s="49"/>
    </row>
    <row r="11" spans="1:62" s="48" customFormat="1" ht="40.15" customHeight="1" thickBot="1" x14ac:dyDescent="0.35">
      <c r="A11" s="39">
        <v>4</v>
      </c>
      <c r="B11" s="40" t="s">
        <v>23</v>
      </c>
      <c r="C11" s="116">
        <v>187</v>
      </c>
      <c r="D11" s="28">
        <f t="shared" si="0"/>
        <v>374</v>
      </c>
      <c r="E11" s="119">
        <v>65</v>
      </c>
      <c r="F11" s="27">
        <v>3</v>
      </c>
      <c r="G11" s="28">
        <f>E11+F11</f>
        <v>68</v>
      </c>
      <c r="H11" s="41">
        <f t="shared" si="3"/>
        <v>18.181818181818183</v>
      </c>
      <c r="I11" s="29">
        <v>37</v>
      </c>
      <c r="J11" s="30">
        <v>694</v>
      </c>
      <c r="K11" s="30">
        <v>28</v>
      </c>
      <c r="L11" s="30">
        <v>424</v>
      </c>
      <c r="M11" s="30">
        <v>1</v>
      </c>
      <c r="N11" s="30">
        <v>40</v>
      </c>
      <c r="O11" s="30">
        <v>2</v>
      </c>
      <c r="P11" s="31">
        <v>25</v>
      </c>
      <c r="Q11" s="32">
        <v>6</v>
      </c>
      <c r="R11" s="24">
        <v>62.91</v>
      </c>
      <c r="S11" s="24">
        <v>2</v>
      </c>
      <c r="T11" s="33">
        <v>27.53</v>
      </c>
      <c r="U11" s="32">
        <v>5</v>
      </c>
      <c r="V11" s="24">
        <v>47</v>
      </c>
      <c r="W11" s="24">
        <v>3</v>
      </c>
      <c r="X11" s="33">
        <v>41</v>
      </c>
      <c r="Y11" s="24"/>
      <c r="Z11" s="24"/>
      <c r="AA11" s="24"/>
      <c r="AB11" s="24"/>
      <c r="AC11" s="24"/>
      <c r="AD11" s="24"/>
      <c r="AE11" s="24"/>
      <c r="AF11" s="25"/>
      <c r="AG11" s="32">
        <v>5</v>
      </c>
      <c r="AH11" s="24">
        <v>47.47</v>
      </c>
      <c r="AI11" s="32">
        <v>2</v>
      </c>
      <c r="AJ11" s="24">
        <v>28</v>
      </c>
      <c r="AK11" s="34">
        <v>5</v>
      </c>
      <c r="AL11" s="21">
        <v>47</v>
      </c>
      <c r="AM11" s="21">
        <v>3</v>
      </c>
      <c r="AN11" s="35">
        <v>41</v>
      </c>
      <c r="AO11" s="23">
        <f t="shared" si="1"/>
        <v>65</v>
      </c>
      <c r="AP11" s="26">
        <f t="shared" si="2"/>
        <v>1118</v>
      </c>
      <c r="AQ11" s="29">
        <v>17</v>
      </c>
      <c r="AR11" s="27">
        <v>384</v>
      </c>
      <c r="AS11" s="177">
        <v>33</v>
      </c>
      <c r="AT11" s="178">
        <v>562</v>
      </c>
      <c r="AU11" s="36">
        <v>451</v>
      </c>
      <c r="AV11" s="21">
        <v>8133</v>
      </c>
      <c r="AW11" s="21">
        <v>516</v>
      </c>
      <c r="AX11" s="22">
        <v>9260</v>
      </c>
      <c r="AY11" s="32">
        <f t="shared" ref="AY11:BB13" si="4">AU11+U11+W11+Q11</f>
        <v>465</v>
      </c>
      <c r="AZ11" s="24">
        <f t="shared" si="4"/>
        <v>8283.91</v>
      </c>
      <c r="BA11" s="42">
        <f t="shared" si="4"/>
        <v>521</v>
      </c>
      <c r="BB11" s="43">
        <f t="shared" si="4"/>
        <v>9328.5300000000007</v>
      </c>
      <c r="BC11" s="34">
        <v>113</v>
      </c>
      <c r="BD11" s="35">
        <v>1624</v>
      </c>
      <c r="BE11" s="36">
        <v>12</v>
      </c>
      <c r="BF11" s="35">
        <v>151</v>
      </c>
      <c r="BG11" s="72"/>
      <c r="BH11" s="47"/>
      <c r="BI11" s="47"/>
      <c r="BJ11" s="47"/>
    </row>
    <row r="12" spans="1:62" s="50" customFormat="1" ht="40.15" customHeight="1" thickBot="1" x14ac:dyDescent="0.35">
      <c r="A12" s="57">
        <v>5</v>
      </c>
      <c r="B12" s="40" t="s">
        <v>32</v>
      </c>
      <c r="C12" s="116">
        <v>158</v>
      </c>
      <c r="D12" s="28">
        <f t="shared" si="0"/>
        <v>316</v>
      </c>
      <c r="E12" s="119">
        <v>4</v>
      </c>
      <c r="F12" s="27">
        <v>1</v>
      </c>
      <c r="G12" s="28">
        <v>20</v>
      </c>
      <c r="H12" s="41">
        <f t="shared" si="3"/>
        <v>6.3291139240506329</v>
      </c>
      <c r="I12" s="29">
        <v>0</v>
      </c>
      <c r="J12" s="30">
        <v>0</v>
      </c>
      <c r="K12" s="30">
        <v>4</v>
      </c>
      <c r="L12" s="30">
        <v>123</v>
      </c>
      <c r="M12" s="30">
        <v>0</v>
      </c>
      <c r="N12" s="30">
        <v>0</v>
      </c>
      <c r="O12" s="30">
        <v>1</v>
      </c>
      <c r="P12" s="31">
        <v>15</v>
      </c>
      <c r="Q12" s="32">
        <v>0</v>
      </c>
      <c r="R12" s="24">
        <v>0</v>
      </c>
      <c r="S12" s="24">
        <v>0</v>
      </c>
      <c r="T12" s="33">
        <v>0</v>
      </c>
      <c r="U12" s="32">
        <v>5</v>
      </c>
      <c r="V12" s="24">
        <v>68</v>
      </c>
      <c r="W12" s="24">
        <v>0</v>
      </c>
      <c r="X12" s="33">
        <v>0</v>
      </c>
      <c r="Y12" s="24"/>
      <c r="Z12" s="24"/>
      <c r="AA12" s="24"/>
      <c r="AB12" s="24"/>
      <c r="AC12" s="24"/>
      <c r="AD12" s="24"/>
      <c r="AE12" s="24"/>
      <c r="AF12" s="25"/>
      <c r="AG12" s="34">
        <v>0</v>
      </c>
      <c r="AH12" s="21">
        <v>0</v>
      </c>
      <c r="AI12" s="21">
        <v>0</v>
      </c>
      <c r="AJ12" s="35">
        <v>0</v>
      </c>
      <c r="AK12" s="34">
        <v>4</v>
      </c>
      <c r="AL12" s="21">
        <v>8</v>
      </c>
      <c r="AM12" s="21">
        <v>0</v>
      </c>
      <c r="AN12" s="35">
        <v>0</v>
      </c>
      <c r="AO12" s="23">
        <f t="shared" si="1"/>
        <v>4</v>
      </c>
      <c r="AP12" s="26">
        <f t="shared" si="2"/>
        <v>123</v>
      </c>
      <c r="AQ12" s="29">
        <v>2</v>
      </c>
      <c r="AR12" s="27">
        <v>15</v>
      </c>
      <c r="AS12" s="177">
        <v>7</v>
      </c>
      <c r="AT12" s="178">
        <v>83</v>
      </c>
      <c r="AU12" s="36">
        <v>16</v>
      </c>
      <c r="AV12" s="21">
        <v>223.60000000000002</v>
      </c>
      <c r="AW12" s="21">
        <v>246</v>
      </c>
      <c r="AX12" s="22">
        <v>2003</v>
      </c>
      <c r="AY12" s="32">
        <f t="shared" si="4"/>
        <v>21</v>
      </c>
      <c r="AZ12" s="24">
        <f t="shared" si="4"/>
        <v>291.60000000000002</v>
      </c>
      <c r="BA12" s="42">
        <f t="shared" si="4"/>
        <v>246</v>
      </c>
      <c r="BB12" s="43">
        <f t="shared" si="4"/>
        <v>2003</v>
      </c>
      <c r="BC12" s="34">
        <v>263</v>
      </c>
      <c r="BD12" s="35">
        <v>2138.0199999999995</v>
      </c>
      <c r="BE12" s="36">
        <v>63</v>
      </c>
      <c r="BF12" s="35">
        <v>511.75</v>
      </c>
      <c r="BG12" s="6"/>
      <c r="BH12" s="49"/>
      <c r="BI12" s="49"/>
      <c r="BJ12" s="49"/>
    </row>
    <row r="13" spans="1:62" s="48" customFormat="1" ht="40.15" customHeight="1" thickBot="1" x14ac:dyDescent="0.35">
      <c r="A13" s="39">
        <v>6</v>
      </c>
      <c r="B13" s="40" t="s">
        <v>33</v>
      </c>
      <c r="C13" s="116">
        <v>31</v>
      </c>
      <c r="D13" s="28">
        <f t="shared" si="0"/>
        <v>62</v>
      </c>
      <c r="E13" s="119">
        <v>6</v>
      </c>
      <c r="F13" s="27">
        <v>8</v>
      </c>
      <c r="G13" s="28">
        <f t="shared" ref="G13:G29" si="5">E13+F13</f>
        <v>14</v>
      </c>
      <c r="H13" s="41">
        <f t="shared" si="3"/>
        <v>22.58064516129032</v>
      </c>
      <c r="I13" s="29">
        <v>1</v>
      </c>
      <c r="J13" s="30">
        <v>23</v>
      </c>
      <c r="K13" s="30">
        <v>7</v>
      </c>
      <c r="L13" s="30">
        <v>267</v>
      </c>
      <c r="M13" s="30">
        <v>1</v>
      </c>
      <c r="N13" s="30">
        <v>23.25</v>
      </c>
      <c r="O13" s="30">
        <v>7</v>
      </c>
      <c r="P13" s="31">
        <v>267</v>
      </c>
      <c r="Q13" s="32">
        <v>0</v>
      </c>
      <c r="R13" s="24">
        <v>0</v>
      </c>
      <c r="S13" s="24">
        <v>0</v>
      </c>
      <c r="T13" s="33">
        <v>0</v>
      </c>
      <c r="U13" s="32">
        <v>0</v>
      </c>
      <c r="V13" s="24">
        <v>0</v>
      </c>
      <c r="W13" s="24">
        <v>0</v>
      </c>
      <c r="X13" s="33">
        <v>0</v>
      </c>
      <c r="Y13" s="24"/>
      <c r="Z13" s="24"/>
      <c r="AA13" s="24"/>
      <c r="AB13" s="24"/>
      <c r="AC13" s="24"/>
      <c r="AD13" s="24"/>
      <c r="AE13" s="24"/>
      <c r="AF13" s="25"/>
      <c r="AG13" s="34">
        <v>0</v>
      </c>
      <c r="AH13" s="21">
        <v>0</v>
      </c>
      <c r="AI13" s="21">
        <v>0</v>
      </c>
      <c r="AJ13" s="35">
        <v>0</v>
      </c>
      <c r="AK13" s="34">
        <v>0</v>
      </c>
      <c r="AL13" s="21">
        <v>0</v>
      </c>
      <c r="AM13" s="21">
        <v>0</v>
      </c>
      <c r="AN13" s="35">
        <v>0</v>
      </c>
      <c r="AO13" s="23">
        <f t="shared" si="1"/>
        <v>8</v>
      </c>
      <c r="AP13" s="26">
        <f t="shared" si="2"/>
        <v>290</v>
      </c>
      <c r="AQ13" s="29">
        <v>0</v>
      </c>
      <c r="AR13" s="27">
        <v>0</v>
      </c>
      <c r="AS13" s="177">
        <f>AQ13+U13+W13+Q13+S13</f>
        <v>0</v>
      </c>
      <c r="AT13" s="178">
        <f>AR13+V13+X13+R13+T13</f>
        <v>0</v>
      </c>
      <c r="AU13" s="36">
        <v>0</v>
      </c>
      <c r="AV13" s="21">
        <v>0</v>
      </c>
      <c r="AW13" s="21">
        <v>10</v>
      </c>
      <c r="AX13" s="22">
        <v>172</v>
      </c>
      <c r="AY13" s="32">
        <f t="shared" si="4"/>
        <v>0</v>
      </c>
      <c r="AZ13" s="24">
        <f t="shared" si="4"/>
        <v>0</v>
      </c>
      <c r="BA13" s="42">
        <f t="shared" si="4"/>
        <v>10</v>
      </c>
      <c r="BB13" s="43">
        <f t="shared" si="4"/>
        <v>172</v>
      </c>
      <c r="BC13" s="34">
        <v>10</v>
      </c>
      <c r="BD13" s="35">
        <v>172</v>
      </c>
      <c r="BE13" s="36">
        <v>0</v>
      </c>
      <c r="BF13" s="35">
        <v>0</v>
      </c>
      <c r="BG13" s="72"/>
      <c r="BH13" s="47"/>
      <c r="BI13" s="47"/>
      <c r="BJ13" s="47"/>
    </row>
    <row r="14" spans="1:62" s="50" customFormat="1" ht="40.15" customHeight="1" thickBot="1" x14ac:dyDescent="0.35">
      <c r="A14" s="57">
        <v>7</v>
      </c>
      <c r="B14" s="40" t="s">
        <v>24</v>
      </c>
      <c r="C14" s="117">
        <v>295</v>
      </c>
      <c r="D14" s="28">
        <f t="shared" si="0"/>
        <v>590</v>
      </c>
      <c r="E14" s="119">
        <v>1</v>
      </c>
      <c r="F14" s="27">
        <v>5</v>
      </c>
      <c r="G14" s="28">
        <v>118</v>
      </c>
      <c r="H14" s="41">
        <f t="shared" si="3"/>
        <v>20</v>
      </c>
      <c r="I14" s="29">
        <v>0</v>
      </c>
      <c r="J14" s="30">
        <v>0</v>
      </c>
      <c r="K14" s="30">
        <v>1</v>
      </c>
      <c r="L14" s="30">
        <v>11</v>
      </c>
      <c r="M14" s="30">
        <v>1</v>
      </c>
      <c r="N14" s="30">
        <v>34.25</v>
      </c>
      <c r="O14" s="30">
        <v>4</v>
      </c>
      <c r="P14" s="31">
        <v>57.35</v>
      </c>
      <c r="Q14" s="32">
        <v>71</v>
      </c>
      <c r="R14" s="24">
        <v>1541.5</v>
      </c>
      <c r="S14" s="24">
        <v>47</v>
      </c>
      <c r="T14" s="33">
        <v>966.58249999999998</v>
      </c>
      <c r="U14" s="32">
        <v>71</v>
      </c>
      <c r="V14" s="24">
        <v>1541.5</v>
      </c>
      <c r="W14" s="24">
        <v>47</v>
      </c>
      <c r="X14" s="33">
        <v>966.58249999999998</v>
      </c>
      <c r="Y14" s="24"/>
      <c r="Z14" s="24"/>
      <c r="AA14" s="24"/>
      <c r="AB14" s="24"/>
      <c r="AC14" s="24"/>
      <c r="AD14" s="24"/>
      <c r="AE14" s="24"/>
      <c r="AF14" s="25"/>
      <c r="AG14" s="32">
        <v>71</v>
      </c>
      <c r="AH14" s="24">
        <v>1541.5</v>
      </c>
      <c r="AI14" s="24">
        <v>47</v>
      </c>
      <c r="AJ14" s="33">
        <v>966.58249999999998</v>
      </c>
      <c r="AK14" s="32">
        <v>71</v>
      </c>
      <c r="AL14" s="24">
        <v>1541.5</v>
      </c>
      <c r="AM14" s="24">
        <v>47</v>
      </c>
      <c r="AN14" s="33">
        <v>966.58249999999998</v>
      </c>
      <c r="AO14" s="23">
        <f t="shared" si="1"/>
        <v>1</v>
      </c>
      <c r="AP14" s="26">
        <f t="shared" si="2"/>
        <v>11</v>
      </c>
      <c r="AQ14" s="29">
        <v>2</v>
      </c>
      <c r="AR14" s="27">
        <v>34</v>
      </c>
      <c r="AS14" s="179">
        <v>356</v>
      </c>
      <c r="AT14" s="180">
        <v>7470</v>
      </c>
      <c r="AU14" s="173">
        <v>311</v>
      </c>
      <c r="AV14" s="73">
        <v>7516.6100000000006</v>
      </c>
      <c r="AW14" s="73">
        <v>353</v>
      </c>
      <c r="AX14" s="74">
        <v>8124</v>
      </c>
      <c r="AY14" s="102">
        <v>603</v>
      </c>
      <c r="AZ14" s="103">
        <v>13591</v>
      </c>
      <c r="BA14" s="104">
        <v>516</v>
      </c>
      <c r="BB14" s="105">
        <v>11525</v>
      </c>
      <c r="BC14" s="34">
        <v>565</v>
      </c>
      <c r="BD14" s="35">
        <v>13101.119704199999</v>
      </c>
      <c r="BE14" s="36">
        <v>27</v>
      </c>
      <c r="BF14" s="35">
        <v>351.55915089999996</v>
      </c>
      <c r="BG14" s="6"/>
      <c r="BH14" s="49"/>
      <c r="BI14" s="49"/>
      <c r="BJ14" s="49"/>
    </row>
    <row r="15" spans="1:62" s="48" customFormat="1" ht="40.15" customHeight="1" thickBot="1" x14ac:dyDescent="0.35">
      <c r="A15" s="39">
        <v>8</v>
      </c>
      <c r="B15" s="40" t="s">
        <v>25</v>
      </c>
      <c r="C15" s="116">
        <v>153</v>
      </c>
      <c r="D15" s="28">
        <f t="shared" si="0"/>
        <v>306</v>
      </c>
      <c r="E15" s="119">
        <v>6</v>
      </c>
      <c r="F15" s="27">
        <v>3</v>
      </c>
      <c r="G15" s="28">
        <v>0</v>
      </c>
      <c r="H15" s="41">
        <f t="shared" si="3"/>
        <v>0</v>
      </c>
      <c r="I15" s="75">
        <v>4</v>
      </c>
      <c r="J15" s="76">
        <v>97</v>
      </c>
      <c r="K15" s="76">
        <v>2</v>
      </c>
      <c r="L15" s="76">
        <v>47</v>
      </c>
      <c r="M15" s="21">
        <v>3</v>
      </c>
      <c r="N15" s="21">
        <v>30</v>
      </c>
      <c r="O15" s="21">
        <v>0</v>
      </c>
      <c r="P15" s="22">
        <v>0</v>
      </c>
      <c r="Q15" s="32">
        <v>0</v>
      </c>
      <c r="R15" s="24">
        <v>0</v>
      </c>
      <c r="S15" s="24">
        <v>17</v>
      </c>
      <c r="T15" s="33">
        <v>160.98482999999999</v>
      </c>
      <c r="U15" s="32">
        <v>0</v>
      </c>
      <c r="V15" s="24">
        <v>0</v>
      </c>
      <c r="W15" s="24">
        <v>0</v>
      </c>
      <c r="X15" s="33">
        <v>0</v>
      </c>
      <c r="Y15" s="24"/>
      <c r="Z15" s="24"/>
      <c r="AA15" s="24"/>
      <c r="AB15" s="24"/>
      <c r="AC15" s="24"/>
      <c r="AD15" s="24"/>
      <c r="AE15" s="24"/>
      <c r="AF15" s="25"/>
      <c r="AG15" s="34">
        <v>0</v>
      </c>
      <c r="AH15" s="21">
        <v>0</v>
      </c>
      <c r="AI15" s="21">
        <v>17</v>
      </c>
      <c r="AJ15" s="35">
        <v>161</v>
      </c>
      <c r="AK15" s="34">
        <v>0</v>
      </c>
      <c r="AL15" s="21">
        <v>0</v>
      </c>
      <c r="AM15" s="21">
        <v>0</v>
      </c>
      <c r="AN15" s="35">
        <v>0</v>
      </c>
      <c r="AO15" s="23">
        <f t="shared" si="1"/>
        <v>6</v>
      </c>
      <c r="AP15" s="26">
        <f t="shared" si="2"/>
        <v>144</v>
      </c>
      <c r="AQ15" s="29">
        <v>0</v>
      </c>
      <c r="AR15" s="27">
        <v>0</v>
      </c>
      <c r="AS15" s="177">
        <v>29</v>
      </c>
      <c r="AT15" s="178">
        <v>258</v>
      </c>
      <c r="AU15" s="36">
        <v>41</v>
      </c>
      <c r="AV15" s="21">
        <v>621</v>
      </c>
      <c r="AW15" s="21">
        <v>50</v>
      </c>
      <c r="AX15" s="22">
        <v>795</v>
      </c>
      <c r="AY15" s="32">
        <f>AU15+U15+W15+Q15</f>
        <v>41</v>
      </c>
      <c r="AZ15" s="24">
        <f>AV15+V15+X15+R15</f>
        <v>621</v>
      </c>
      <c r="BA15" s="42">
        <v>79</v>
      </c>
      <c r="BB15" s="43">
        <v>1053</v>
      </c>
      <c r="BC15" s="34">
        <v>19</v>
      </c>
      <c r="BD15" s="35">
        <v>228</v>
      </c>
      <c r="BE15" s="36">
        <v>0</v>
      </c>
      <c r="BF15" s="92">
        <v>533.95448999999996</v>
      </c>
      <c r="BG15" s="72"/>
      <c r="BH15" s="47"/>
      <c r="BI15" s="47"/>
      <c r="BJ15" s="47"/>
    </row>
    <row r="16" spans="1:62" s="50" customFormat="1" ht="40.15" customHeight="1" thickBot="1" x14ac:dyDescent="0.35">
      <c r="A16" s="57">
        <v>9</v>
      </c>
      <c r="B16" s="40" t="s">
        <v>26</v>
      </c>
      <c r="C16" s="116">
        <v>219</v>
      </c>
      <c r="D16" s="28">
        <f t="shared" si="0"/>
        <v>438</v>
      </c>
      <c r="E16" s="119">
        <v>7</v>
      </c>
      <c r="F16" s="27">
        <v>0</v>
      </c>
      <c r="G16" s="28">
        <f t="shared" si="5"/>
        <v>7</v>
      </c>
      <c r="H16" s="41">
        <f t="shared" si="3"/>
        <v>1.5981735159817352</v>
      </c>
      <c r="I16" s="29">
        <v>1</v>
      </c>
      <c r="J16" s="30">
        <v>20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32">
        <v>0</v>
      </c>
      <c r="R16" s="24">
        <v>0</v>
      </c>
      <c r="S16" s="24">
        <v>0</v>
      </c>
      <c r="T16" s="33">
        <v>0</v>
      </c>
      <c r="U16" s="32">
        <v>0</v>
      </c>
      <c r="V16" s="24">
        <v>0</v>
      </c>
      <c r="W16" s="24">
        <v>0</v>
      </c>
      <c r="X16" s="33">
        <v>0</v>
      </c>
      <c r="Y16" s="24"/>
      <c r="Z16" s="24"/>
      <c r="AA16" s="24"/>
      <c r="AB16" s="24"/>
      <c r="AC16" s="24"/>
      <c r="AD16" s="24"/>
      <c r="AE16" s="24"/>
      <c r="AF16" s="25"/>
      <c r="AG16" s="34">
        <v>0</v>
      </c>
      <c r="AH16" s="21">
        <v>0</v>
      </c>
      <c r="AI16" s="21">
        <v>0</v>
      </c>
      <c r="AJ16" s="35">
        <v>0</v>
      </c>
      <c r="AK16" s="34">
        <v>0</v>
      </c>
      <c r="AL16" s="21">
        <v>0</v>
      </c>
      <c r="AM16" s="21">
        <v>0</v>
      </c>
      <c r="AN16" s="35">
        <v>0</v>
      </c>
      <c r="AO16" s="23">
        <f t="shared" si="1"/>
        <v>1</v>
      </c>
      <c r="AP16" s="26">
        <f t="shared" si="2"/>
        <v>20</v>
      </c>
      <c r="AQ16" s="29">
        <v>0</v>
      </c>
      <c r="AR16" s="27">
        <v>0</v>
      </c>
      <c r="AS16" s="177">
        <f>AQ16+U16+W16+Q16+S16</f>
        <v>0</v>
      </c>
      <c r="AT16" s="178">
        <f>AR16+V16+X16+R16+T16</f>
        <v>0</v>
      </c>
      <c r="AU16" s="36">
        <v>135</v>
      </c>
      <c r="AV16" s="21">
        <v>2366.9</v>
      </c>
      <c r="AW16" s="21">
        <v>135</v>
      </c>
      <c r="AX16" s="22">
        <v>2366.9</v>
      </c>
      <c r="AY16" s="32">
        <f>AU16+U16+W16+Q16</f>
        <v>135</v>
      </c>
      <c r="AZ16" s="24">
        <f>AV16+V16+X16+R16</f>
        <v>2366.9</v>
      </c>
      <c r="BA16" s="42">
        <f>AW16+W16+Y16+S16</f>
        <v>135</v>
      </c>
      <c r="BB16" s="43">
        <f>AX16+X16+Z16+T16</f>
        <v>2366.9</v>
      </c>
      <c r="BC16" s="34">
        <v>0</v>
      </c>
      <c r="BD16" s="35">
        <v>0</v>
      </c>
      <c r="BE16" s="36">
        <v>0</v>
      </c>
      <c r="BF16" s="35">
        <v>0</v>
      </c>
      <c r="BG16" s="6"/>
      <c r="BH16" s="49"/>
      <c r="BI16" s="49"/>
      <c r="BJ16" s="49"/>
    </row>
    <row r="17" spans="1:62" s="50" customFormat="1" ht="40.15" customHeight="1" thickBot="1" x14ac:dyDescent="0.35">
      <c r="A17" s="39">
        <v>10</v>
      </c>
      <c r="B17" s="40" t="s">
        <v>27</v>
      </c>
      <c r="C17" s="117">
        <v>102</v>
      </c>
      <c r="D17" s="28">
        <f t="shared" si="0"/>
        <v>204</v>
      </c>
      <c r="E17" s="119">
        <v>12</v>
      </c>
      <c r="F17" s="27">
        <v>15</v>
      </c>
      <c r="G17" s="28">
        <v>20</v>
      </c>
      <c r="H17" s="41">
        <f t="shared" si="3"/>
        <v>9.8039215686274517</v>
      </c>
      <c r="I17" s="29">
        <v>3</v>
      </c>
      <c r="J17" s="30">
        <v>40</v>
      </c>
      <c r="K17" s="76">
        <v>5</v>
      </c>
      <c r="L17" s="76">
        <v>210</v>
      </c>
      <c r="M17" s="21">
        <v>5</v>
      </c>
      <c r="N17" s="21">
        <v>47</v>
      </c>
      <c r="O17" s="21">
        <v>10</v>
      </c>
      <c r="P17" s="22">
        <v>62.3</v>
      </c>
      <c r="Q17" s="34">
        <v>29</v>
      </c>
      <c r="R17" s="21">
        <v>435</v>
      </c>
      <c r="S17" s="21">
        <v>0</v>
      </c>
      <c r="T17" s="35">
        <v>0</v>
      </c>
      <c r="U17" s="77">
        <v>29</v>
      </c>
      <c r="V17" s="77">
        <v>435</v>
      </c>
      <c r="W17" s="77">
        <v>0</v>
      </c>
      <c r="X17" s="77">
        <v>0</v>
      </c>
      <c r="Y17" s="24"/>
      <c r="Z17" s="24"/>
      <c r="AA17" s="24"/>
      <c r="AB17" s="24"/>
      <c r="AC17" s="24"/>
      <c r="AD17" s="24"/>
      <c r="AE17" s="24"/>
      <c r="AF17" s="25"/>
      <c r="AG17" s="34">
        <v>29</v>
      </c>
      <c r="AH17" s="21">
        <v>435</v>
      </c>
      <c r="AI17" s="21">
        <v>0</v>
      </c>
      <c r="AJ17" s="35">
        <v>0</v>
      </c>
      <c r="AK17" s="34">
        <v>29</v>
      </c>
      <c r="AL17" s="21">
        <v>435</v>
      </c>
      <c r="AM17" s="21">
        <v>0</v>
      </c>
      <c r="AN17" s="35">
        <v>0</v>
      </c>
      <c r="AO17" s="23">
        <f t="shared" si="1"/>
        <v>8</v>
      </c>
      <c r="AP17" s="26">
        <f t="shared" si="2"/>
        <v>250</v>
      </c>
      <c r="AQ17" s="29">
        <v>36</v>
      </c>
      <c r="AR17" s="27">
        <v>443</v>
      </c>
      <c r="AS17" s="177">
        <v>78</v>
      </c>
      <c r="AT17" s="178">
        <v>1023</v>
      </c>
      <c r="AU17" s="36">
        <v>44</v>
      </c>
      <c r="AV17" s="21">
        <v>576</v>
      </c>
      <c r="AW17" s="21">
        <v>91</v>
      </c>
      <c r="AX17" s="22">
        <v>1099</v>
      </c>
      <c r="AY17" s="32">
        <v>86</v>
      </c>
      <c r="AZ17" s="24">
        <v>1156</v>
      </c>
      <c r="BA17" s="42">
        <f>AW17+W17+Y17+S17</f>
        <v>91</v>
      </c>
      <c r="BB17" s="43">
        <f>AX17+X17+Z17+T17</f>
        <v>1099</v>
      </c>
      <c r="BC17" s="34">
        <v>131</v>
      </c>
      <c r="BD17" s="35">
        <v>1818</v>
      </c>
      <c r="BE17" s="36">
        <v>11</v>
      </c>
      <c r="BF17" s="35">
        <v>126.9</v>
      </c>
      <c r="BG17" s="6"/>
      <c r="BH17" s="49"/>
      <c r="BI17" s="49"/>
      <c r="BJ17" s="49"/>
    </row>
    <row r="18" spans="1:62" s="50" customFormat="1" ht="40.15" customHeight="1" thickBot="1" x14ac:dyDescent="0.35">
      <c r="A18" s="57">
        <v>11</v>
      </c>
      <c r="B18" s="40" t="s">
        <v>28</v>
      </c>
      <c r="C18" s="116">
        <v>972</v>
      </c>
      <c r="D18" s="28">
        <f t="shared" si="0"/>
        <v>1944</v>
      </c>
      <c r="E18" s="119">
        <v>29</v>
      </c>
      <c r="F18" s="27">
        <v>81</v>
      </c>
      <c r="G18" s="28">
        <v>6</v>
      </c>
      <c r="H18" s="41">
        <f t="shared" si="3"/>
        <v>0.30864197530864196</v>
      </c>
      <c r="I18" s="75">
        <v>315</v>
      </c>
      <c r="J18" s="76">
        <v>63</v>
      </c>
      <c r="K18" s="76">
        <v>145</v>
      </c>
      <c r="L18" s="76">
        <v>89</v>
      </c>
      <c r="M18" s="21">
        <v>81</v>
      </c>
      <c r="N18" s="21">
        <v>800</v>
      </c>
      <c r="O18" s="21">
        <v>0</v>
      </c>
      <c r="P18" s="22">
        <v>0</v>
      </c>
      <c r="Q18" s="32">
        <v>6</v>
      </c>
      <c r="R18" s="24">
        <v>72</v>
      </c>
      <c r="S18" s="24">
        <v>6</v>
      </c>
      <c r="T18" s="33">
        <v>72</v>
      </c>
      <c r="U18" s="32">
        <v>11</v>
      </c>
      <c r="V18" s="24">
        <v>68</v>
      </c>
      <c r="W18" s="24">
        <v>7</v>
      </c>
      <c r="X18" s="33">
        <v>45</v>
      </c>
      <c r="Y18" s="24"/>
      <c r="Z18" s="24"/>
      <c r="AA18" s="24"/>
      <c r="AB18" s="24"/>
      <c r="AC18" s="24"/>
      <c r="AD18" s="24"/>
      <c r="AE18" s="24"/>
      <c r="AF18" s="25"/>
      <c r="AG18" s="24">
        <v>6</v>
      </c>
      <c r="AH18" s="33">
        <v>72</v>
      </c>
      <c r="AI18" s="24">
        <v>6</v>
      </c>
      <c r="AJ18" s="33">
        <v>72</v>
      </c>
      <c r="AK18" s="34">
        <v>11</v>
      </c>
      <c r="AL18" s="21">
        <v>68</v>
      </c>
      <c r="AM18" s="21">
        <v>7</v>
      </c>
      <c r="AN18" s="35">
        <v>45</v>
      </c>
      <c r="AO18" s="23">
        <f t="shared" si="1"/>
        <v>460</v>
      </c>
      <c r="AP18" s="26">
        <f t="shared" si="2"/>
        <v>152</v>
      </c>
      <c r="AQ18" s="29">
        <v>4</v>
      </c>
      <c r="AR18" s="27">
        <v>52</v>
      </c>
      <c r="AS18" s="177">
        <v>55</v>
      </c>
      <c r="AT18" s="178">
        <v>571</v>
      </c>
      <c r="AU18" s="36">
        <v>225</v>
      </c>
      <c r="AV18" s="21">
        <v>3333.6</v>
      </c>
      <c r="AW18" s="21">
        <v>762</v>
      </c>
      <c r="AX18" s="22">
        <v>4252</v>
      </c>
      <c r="AY18" s="32">
        <v>263</v>
      </c>
      <c r="AZ18" s="24">
        <v>3724</v>
      </c>
      <c r="BA18" s="42">
        <v>782</v>
      </c>
      <c r="BB18" s="43">
        <v>4426</v>
      </c>
      <c r="BC18" s="34">
        <v>230</v>
      </c>
      <c r="BD18" s="35">
        <v>3241.3427259000005</v>
      </c>
      <c r="BE18" s="36">
        <v>40</v>
      </c>
      <c r="BF18" s="35">
        <v>375</v>
      </c>
      <c r="BG18" s="6"/>
      <c r="BH18" s="49"/>
      <c r="BI18" s="49"/>
      <c r="BJ18" s="49"/>
    </row>
    <row r="19" spans="1:62" s="52" customFormat="1" ht="40.15" customHeight="1" thickBot="1" x14ac:dyDescent="0.35">
      <c r="A19" s="78">
        <v>12</v>
      </c>
      <c r="B19" s="79" t="s">
        <v>29</v>
      </c>
      <c r="C19" s="118">
        <v>298</v>
      </c>
      <c r="D19" s="28">
        <f t="shared" si="0"/>
        <v>596</v>
      </c>
      <c r="E19" s="120">
        <v>0</v>
      </c>
      <c r="F19" s="81">
        <v>0</v>
      </c>
      <c r="G19" s="80">
        <v>73</v>
      </c>
      <c r="H19" s="82">
        <f t="shared" si="3"/>
        <v>12.248322147651008</v>
      </c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6">
        <v>2</v>
      </c>
      <c r="R19" s="87">
        <v>40</v>
      </c>
      <c r="S19" s="87">
        <v>10</v>
      </c>
      <c r="T19" s="88">
        <v>155</v>
      </c>
      <c r="U19" s="86">
        <v>2</v>
      </c>
      <c r="V19" s="87">
        <v>32</v>
      </c>
      <c r="W19" s="87">
        <v>10</v>
      </c>
      <c r="X19" s="88">
        <v>117.7</v>
      </c>
      <c r="Y19" s="87"/>
      <c r="Z19" s="87"/>
      <c r="AA19" s="87"/>
      <c r="AB19" s="87"/>
      <c r="AC19" s="87"/>
      <c r="AD19" s="87"/>
      <c r="AE19" s="87"/>
      <c r="AF19" s="89"/>
      <c r="AG19" s="90">
        <v>2</v>
      </c>
      <c r="AH19" s="91">
        <v>32</v>
      </c>
      <c r="AI19" s="91">
        <v>10</v>
      </c>
      <c r="AJ19" s="92">
        <v>117.7</v>
      </c>
      <c r="AK19" s="90">
        <v>0</v>
      </c>
      <c r="AL19" s="91">
        <v>0</v>
      </c>
      <c r="AM19" s="91">
        <v>0</v>
      </c>
      <c r="AN19" s="92">
        <v>0</v>
      </c>
      <c r="AO19" s="93">
        <f t="shared" si="1"/>
        <v>0</v>
      </c>
      <c r="AP19" s="94">
        <f t="shared" si="2"/>
        <v>0</v>
      </c>
      <c r="AQ19" s="83">
        <v>0</v>
      </c>
      <c r="AR19" s="81">
        <v>0</v>
      </c>
      <c r="AS19" s="179">
        <v>67</v>
      </c>
      <c r="AT19" s="180">
        <v>845</v>
      </c>
      <c r="AU19" s="98">
        <v>12</v>
      </c>
      <c r="AV19" s="91">
        <v>155</v>
      </c>
      <c r="AW19" s="91">
        <v>5</v>
      </c>
      <c r="AX19" s="95">
        <v>75</v>
      </c>
      <c r="AY19" s="86">
        <v>8</v>
      </c>
      <c r="AZ19" s="87">
        <v>136</v>
      </c>
      <c r="BA19" s="96">
        <v>103</v>
      </c>
      <c r="BB19" s="97">
        <v>901</v>
      </c>
      <c r="BC19" s="90">
        <v>103</v>
      </c>
      <c r="BD19" s="92">
        <v>932.11500000000012</v>
      </c>
      <c r="BE19" s="98">
        <v>1</v>
      </c>
      <c r="BF19" s="92">
        <v>19.11</v>
      </c>
      <c r="BG19" s="99"/>
      <c r="BH19" s="51"/>
      <c r="BI19" s="51"/>
      <c r="BJ19" s="51"/>
    </row>
    <row r="20" spans="1:62" s="50" customFormat="1" ht="40.15" customHeight="1" thickBot="1" x14ac:dyDescent="0.35">
      <c r="A20" s="57">
        <v>13</v>
      </c>
      <c r="B20" s="40" t="s">
        <v>34</v>
      </c>
      <c r="C20" s="116">
        <v>80</v>
      </c>
      <c r="D20" s="28">
        <f t="shared" si="0"/>
        <v>160</v>
      </c>
      <c r="E20" s="119">
        <v>9</v>
      </c>
      <c r="F20" s="27">
        <v>5</v>
      </c>
      <c r="G20" s="28">
        <v>1</v>
      </c>
      <c r="H20" s="41">
        <f t="shared" si="3"/>
        <v>0.625</v>
      </c>
      <c r="I20" s="29">
        <v>0</v>
      </c>
      <c r="J20" s="30">
        <v>0</v>
      </c>
      <c r="K20" s="30">
        <v>13</v>
      </c>
      <c r="L20" s="30">
        <v>193</v>
      </c>
      <c r="M20" s="30">
        <v>0</v>
      </c>
      <c r="N20" s="30">
        <v>0</v>
      </c>
      <c r="O20" s="30">
        <v>5</v>
      </c>
      <c r="P20" s="31">
        <v>0</v>
      </c>
      <c r="Q20" s="32">
        <v>0</v>
      </c>
      <c r="R20" s="24">
        <v>0</v>
      </c>
      <c r="S20" s="24">
        <v>0</v>
      </c>
      <c r="T20" s="33">
        <v>0</v>
      </c>
      <c r="U20" s="32">
        <v>0</v>
      </c>
      <c r="V20" s="24">
        <v>0</v>
      </c>
      <c r="W20" s="24">
        <v>0</v>
      </c>
      <c r="X20" s="33">
        <v>0</v>
      </c>
      <c r="Y20" s="24"/>
      <c r="Z20" s="24"/>
      <c r="AA20" s="24"/>
      <c r="AB20" s="24"/>
      <c r="AC20" s="24"/>
      <c r="AD20" s="24"/>
      <c r="AE20" s="24"/>
      <c r="AF20" s="25"/>
      <c r="AG20" s="34">
        <v>0</v>
      </c>
      <c r="AH20" s="21">
        <v>0</v>
      </c>
      <c r="AI20" s="21">
        <v>0</v>
      </c>
      <c r="AJ20" s="35">
        <v>0</v>
      </c>
      <c r="AK20" s="34">
        <v>0</v>
      </c>
      <c r="AL20" s="21">
        <v>0</v>
      </c>
      <c r="AM20" s="21">
        <v>0</v>
      </c>
      <c r="AN20" s="35">
        <v>0</v>
      </c>
      <c r="AO20" s="23">
        <f t="shared" si="1"/>
        <v>13</v>
      </c>
      <c r="AP20" s="26">
        <f t="shared" si="2"/>
        <v>193</v>
      </c>
      <c r="AQ20" s="29">
        <v>1</v>
      </c>
      <c r="AR20" s="27">
        <v>13</v>
      </c>
      <c r="AS20" s="177">
        <f t="shared" ref="AS20:AT22" si="6">AQ20+U20+W20+Q20+S20</f>
        <v>1</v>
      </c>
      <c r="AT20" s="178">
        <f t="shared" si="6"/>
        <v>13</v>
      </c>
      <c r="AU20" s="36">
        <v>61</v>
      </c>
      <c r="AV20" s="21">
        <v>1282.52</v>
      </c>
      <c r="AW20" s="21">
        <v>63</v>
      </c>
      <c r="AX20" s="22">
        <v>1308.52</v>
      </c>
      <c r="AY20" s="32">
        <f t="shared" ref="AY20:BB22" si="7">AU20+U20+W20+Q20</f>
        <v>61</v>
      </c>
      <c r="AZ20" s="24">
        <f t="shared" si="7"/>
        <v>1282.52</v>
      </c>
      <c r="BA20" s="42">
        <f t="shared" si="7"/>
        <v>63</v>
      </c>
      <c r="BB20" s="43">
        <f t="shared" si="7"/>
        <v>1308.52</v>
      </c>
      <c r="BC20" s="34">
        <v>14</v>
      </c>
      <c r="BD20" s="35">
        <v>126.72999999999999</v>
      </c>
      <c r="BE20" s="36">
        <v>5</v>
      </c>
      <c r="BF20" s="35">
        <v>46.206759300000002</v>
      </c>
      <c r="BG20" s="6"/>
      <c r="BH20" s="49"/>
      <c r="BI20" s="49"/>
      <c r="BJ20" s="49"/>
    </row>
    <row r="21" spans="1:62" s="50" customFormat="1" ht="40.15" customHeight="1" thickBot="1" x14ac:dyDescent="0.35">
      <c r="A21" s="39">
        <v>14</v>
      </c>
      <c r="B21" s="40" t="s">
        <v>35</v>
      </c>
      <c r="C21" s="116">
        <v>18</v>
      </c>
      <c r="D21" s="28">
        <f t="shared" si="0"/>
        <v>36</v>
      </c>
      <c r="E21" s="119">
        <v>0</v>
      </c>
      <c r="F21" s="27">
        <v>0</v>
      </c>
      <c r="G21" s="28">
        <f t="shared" si="5"/>
        <v>0</v>
      </c>
      <c r="H21" s="41">
        <f t="shared" si="3"/>
        <v>0</v>
      </c>
      <c r="I21" s="29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1">
        <v>0</v>
      </c>
      <c r="Q21" s="32">
        <v>0</v>
      </c>
      <c r="R21" s="24">
        <v>0</v>
      </c>
      <c r="S21" s="24">
        <v>0</v>
      </c>
      <c r="T21" s="33">
        <v>0</v>
      </c>
      <c r="U21" s="32">
        <v>0</v>
      </c>
      <c r="V21" s="24">
        <v>0</v>
      </c>
      <c r="W21" s="24">
        <v>0</v>
      </c>
      <c r="X21" s="33">
        <v>0</v>
      </c>
      <c r="Y21" s="24">
        <v>0</v>
      </c>
      <c r="Z21" s="24">
        <v>0</v>
      </c>
      <c r="AA21" s="24">
        <v>0</v>
      </c>
      <c r="AB21" s="24"/>
      <c r="AC21" s="24"/>
      <c r="AD21" s="24"/>
      <c r="AE21" s="24"/>
      <c r="AF21" s="25"/>
      <c r="AG21" s="34">
        <v>0</v>
      </c>
      <c r="AH21" s="21">
        <v>0</v>
      </c>
      <c r="AI21" s="21">
        <v>0</v>
      </c>
      <c r="AJ21" s="35">
        <v>0</v>
      </c>
      <c r="AK21" s="34">
        <v>0</v>
      </c>
      <c r="AL21" s="21">
        <v>0</v>
      </c>
      <c r="AM21" s="21">
        <v>0</v>
      </c>
      <c r="AN21" s="35">
        <v>0</v>
      </c>
      <c r="AO21" s="23">
        <f t="shared" si="1"/>
        <v>0</v>
      </c>
      <c r="AP21" s="26">
        <f t="shared" si="2"/>
        <v>0</v>
      </c>
      <c r="AQ21" s="29">
        <v>0</v>
      </c>
      <c r="AR21" s="27">
        <v>0</v>
      </c>
      <c r="AS21" s="177">
        <f t="shared" si="6"/>
        <v>0</v>
      </c>
      <c r="AT21" s="178">
        <f t="shared" si="6"/>
        <v>0</v>
      </c>
      <c r="AU21" s="36">
        <v>11</v>
      </c>
      <c r="AV21" s="21">
        <v>127</v>
      </c>
      <c r="AW21" s="21">
        <v>2</v>
      </c>
      <c r="AX21" s="22">
        <v>21</v>
      </c>
      <c r="AY21" s="32">
        <f t="shared" si="7"/>
        <v>11</v>
      </c>
      <c r="AZ21" s="24">
        <f t="shared" si="7"/>
        <v>127</v>
      </c>
      <c r="BA21" s="42">
        <f t="shared" si="7"/>
        <v>2</v>
      </c>
      <c r="BB21" s="43">
        <f t="shared" si="7"/>
        <v>21</v>
      </c>
      <c r="BC21" s="34">
        <v>0</v>
      </c>
      <c r="BD21" s="35">
        <v>0</v>
      </c>
      <c r="BE21" s="36">
        <v>0</v>
      </c>
      <c r="BF21" s="35">
        <v>0</v>
      </c>
      <c r="BG21" s="6"/>
      <c r="BH21" s="49"/>
      <c r="BI21" s="49"/>
      <c r="BJ21" s="49"/>
    </row>
    <row r="22" spans="1:62" s="48" customFormat="1" ht="40.15" customHeight="1" thickBot="1" x14ac:dyDescent="0.35">
      <c r="A22" s="57">
        <v>15</v>
      </c>
      <c r="B22" s="40" t="s">
        <v>54</v>
      </c>
      <c r="C22" s="116">
        <v>124</v>
      </c>
      <c r="D22" s="28">
        <f t="shared" si="0"/>
        <v>248</v>
      </c>
      <c r="E22" s="119">
        <v>0</v>
      </c>
      <c r="F22" s="27">
        <v>0</v>
      </c>
      <c r="G22" s="28">
        <f t="shared" si="5"/>
        <v>0</v>
      </c>
      <c r="H22" s="41">
        <f t="shared" si="3"/>
        <v>0</v>
      </c>
      <c r="I22" s="29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1">
        <v>0</v>
      </c>
      <c r="Q22" s="32">
        <v>0</v>
      </c>
      <c r="R22" s="24">
        <v>0</v>
      </c>
      <c r="S22" s="24">
        <v>0</v>
      </c>
      <c r="T22" s="33">
        <v>0</v>
      </c>
      <c r="U22" s="32"/>
      <c r="V22" s="24"/>
      <c r="W22" s="24"/>
      <c r="X22" s="33"/>
      <c r="Y22" s="24"/>
      <c r="Z22" s="24"/>
      <c r="AA22" s="24"/>
      <c r="AB22" s="24"/>
      <c r="AC22" s="24"/>
      <c r="AD22" s="24"/>
      <c r="AE22" s="24"/>
      <c r="AF22" s="25"/>
      <c r="AG22" s="34">
        <v>0</v>
      </c>
      <c r="AH22" s="21">
        <v>0</v>
      </c>
      <c r="AI22" s="21">
        <v>0</v>
      </c>
      <c r="AJ22" s="35">
        <v>0</v>
      </c>
      <c r="AK22" s="34">
        <v>0</v>
      </c>
      <c r="AL22" s="21">
        <v>0</v>
      </c>
      <c r="AM22" s="21">
        <v>0</v>
      </c>
      <c r="AN22" s="35">
        <v>0</v>
      </c>
      <c r="AO22" s="23">
        <f t="shared" si="1"/>
        <v>0</v>
      </c>
      <c r="AP22" s="26">
        <f t="shared" si="2"/>
        <v>0</v>
      </c>
      <c r="AQ22" s="29">
        <v>0</v>
      </c>
      <c r="AR22" s="27">
        <v>0</v>
      </c>
      <c r="AS22" s="177">
        <f t="shared" si="6"/>
        <v>0</v>
      </c>
      <c r="AT22" s="178">
        <f t="shared" si="6"/>
        <v>0</v>
      </c>
      <c r="AU22" s="36">
        <v>0</v>
      </c>
      <c r="AV22" s="21">
        <v>0</v>
      </c>
      <c r="AW22" s="21">
        <v>0</v>
      </c>
      <c r="AX22" s="22">
        <v>0</v>
      </c>
      <c r="AY22" s="32">
        <f t="shared" si="7"/>
        <v>0</v>
      </c>
      <c r="AZ22" s="24">
        <f t="shared" si="7"/>
        <v>0</v>
      </c>
      <c r="BA22" s="42">
        <f t="shared" si="7"/>
        <v>0</v>
      </c>
      <c r="BB22" s="43">
        <f t="shared" si="7"/>
        <v>0</v>
      </c>
      <c r="BC22" s="34">
        <v>0</v>
      </c>
      <c r="BD22" s="35">
        <v>0</v>
      </c>
      <c r="BE22" s="29">
        <v>0</v>
      </c>
      <c r="BF22" s="45">
        <v>0</v>
      </c>
      <c r="BG22" s="72"/>
      <c r="BH22" s="47"/>
      <c r="BI22" s="47"/>
      <c r="BJ22" s="47"/>
    </row>
    <row r="23" spans="1:62" s="48" customFormat="1" ht="40.15" customHeight="1" thickBot="1" x14ac:dyDescent="0.35">
      <c r="A23" s="39">
        <v>16</v>
      </c>
      <c r="B23" s="40" t="s">
        <v>36</v>
      </c>
      <c r="C23" s="117">
        <v>471</v>
      </c>
      <c r="D23" s="28">
        <f t="shared" si="0"/>
        <v>942</v>
      </c>
      <c r="E23" s="119">
        <v>29</v>
      </c>
      <c r="F23" s="27">
        <v>33</v>
      </c>
      <c r="G23" s="28">
        <v>7</v>
      </c>
      <c r="H23" s="41">
        <f t="shared" si="3"/>
        <v>0.743099787685775</v>
      </c>
      <c r="I23" s="29">
        <v>0</v>
      </c>
      <c r="J23" s="30">
        <v>0</v>
      </c>
      <c r="K23" s="30">
        <v>12</v>
      </c>
      <c r="L23" s="30">
        <v>249</v>
      </c>
      <c r="M23" s="30">
        <v>0</v>
      </c>
      <c r="N23" s="30">
        <v>0</v>
      </c>
      <c r="O23" s="30">
        <v>33</v>
      </c>
      <c r="P23" s="31">
        <v>642.57303999999999</v>
      </c>
      <c r="Q23" s="32">
        <v>0</v>
      </c>
      <c r="R23" s="24">
        <v>0</v>
      </c>
      <c r="S23" s="24">
        <v>8</v>
      </c>
      <c r="T23" s="33">
        <v>174</v>
      </c>
      <c r="U23" s="32">
        <v>0</v>
      </c>
      <c r="V23" s="24">
        <v>0</v>
      </c>
      <c r="W23" s="24">
        <v>5</v>
      </c>
      <c r="X23" s="33">
        <v>94</v>
      </c>
      <c r="Y23" s="24"/>
      <c r="Z23" s="24"/>
      <c r="AA23" s="24"/>
      <c r="AB23" s="24"/>
      <c r="AC23" s="24"/>
      <c r="AD23" s="24"/>
      <c r="AE23" s="24"/>
      <c r="AF23" s="25"/>
      <c r="AG23" s="34">
        <v>0</v>
      </c>
      <c r="AH23" s="21">
        <v>0</v>
      </c>
      <c r="AI23" s="21">
        <v>0</v>
      </c>
      <c r="AJ23" s="35">
        <v>0</v>
      </c>
      <c r="AK23" s="34">
        <v>0</v>
      </c>
      <c r="AL23" s="21">
        <v>0</v>
      </c>
      <c r="AM23" s="21">
        <v>0</v>
      </c>
      <c r="AN23" s="35">
        <v>0</v>
      </c>
      <c r="AO23" s="23">
        <f t="shared" si="1"/>
        <v>12</v>
      </c>
      <c r="AP23" s="26">
        <f t="shared" si="2"/>
        <v>249</v>
      </c>
      <c r="AQ23" s="29">
        <v>0</v>
      </c>
      <c r="AR23" s="27">
        <v>0</v>
      </c>
      <c r="AS23" s="177">
        <v>21</v>
      </c>
      <c r="AT23" s="178">
        <v>442</v>
      </c>
      <c r="AU23" s="36">
        <v>90</v>
      </c>
      <c r="AV23" s="21">
        <v>1712.2</v>
      </c>
      <c r="AW23" s="21">
        <v>87</v>
      </c>
      <c r="AX23" s="22">
        <v>1879</v>
      </c>
      <c r="AY23" s="32">
        <v>95</v>
      </c>
      <c r="AZ23" s="24">
        <v>1806</v>
      </c>
      <c r="BA23" s="42">
        <v>108</v>
      </c>
      <c r="BB23" s="43">
        <v>2321</v>
      </c>
      <c r="BC23" s="34">
        <v>72</v>
      </c>
      <c r="BD23" s="35">
        <v>751</v>
      </c>
      <c r="BE23" s="36">
        <v>0</v>
      </c>
      <c r="BF23" s="35">
        <v>0</v>
      </c>
      <c r="BG23" s="72"/>
      <c r="BH23" s="47"/>
      <c r="BI23" s="47"/>
      <c r="BJ23" s="47"/>
    </row>
    <row r="24" spans="1:62" s="48" customFormat="1" ht="40.15" customHeight="1" thickBot="1" x14ac:dyDescent="0.35">
      <c r="A24" s="57">
        <v>17</v>
      </c>
      <c r="B24" s="40" t="s">
        <v>37</v>
      </c>
      <c r="C24" s="116">
        <v>272</v>
      </c>
      <c r="D24" s="28">
        <f t="shared" si="0"/>
        <v>544</v>
      </c>
      <c r="E24" s="119">
        <v>2</v>
      </c>
      <c r="F24" s="27">
        <v>0</v>
      </c>
      <c r="G24" s="28">
        <v>0</v>
      </c>
      <c r="H24" s="41">
        <f t="shared" si="3"/>
        <v>0</v>
      </c>
      <c r="I24" s="29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1">
        <v>0</v>
      </c>
      <c r="Q24" s="32">
        <v>0</v>
      </c>
      <c r="R24" s="24">
        <v>0</v>
      </c>
      <c r="S24" s="24">
        <v>0</v>
      </c>
      <c r="T24" s="33">
        <v>0</v>
      </c>
      <c r="U24" s="32">
        <v>0</v>
      </c>
      <c r="V24" s="24">
        <v>0</v>
      </c>
      <c r="W24" s="24">
        <v>0</v>
      </c>
      <c r="X24" s="33">
        <v>0</v>
      </c>
      <c r="Y24" s="24"/>
      <c r="Z24" s="24"/>
      <c r="AA24" s="24"/>
      <c r="AB24" s="24"/>
      <c r="AC24" s="24"/>
      <c r="AD24" s="24"/>
      <c r="AE24" s="24"/>
      <c r="AF24" s="25"/>
      <c r="AG24" s="34">
        <v>0</v>
      </c>
      <c r="AH24" s="21">
        <v>0</v>
      </c>
      <c r="AI24" s="21">
        <v>0</v>
      </c>
      <c r="AJ24" s="35">
        <v>0</v>
      </c>
      <c r="AK24" s="34">
        <v>0</v>
      </c>
      <c r="AL24" s="21">
        <v>0</v>
      </c>
      <c r="AM24" s="21">
        <v>0</v>
      </c>
      <c r="AN24" s="35">
        <v>0</v>
      </c>
      <c r="AO24" s="23">
        <f t="shared" si="1"/>
        <v>0</v>
      </c>
      <c r="AP24" s="26">
        <f t="shared" si="2"/>
        <v>0</v>
      </c>
      <c r="AQ24" s="29">
        <v>0</v>
      </c>
      <c r="AR24" s="27">
        <v>0</v>
      </c>
      <c r="AS24" s="177">
        <f t="shared" ref="AS24:AT27" si="8">AQ24+U24+W24+Q24+S24</f>
        <v>0</v>
      </c>
      <c r="AT24" s="178">
        <f t="shared" si="8"/>
        <v>0</v>
      </c>
      <c r="AU24" s="36">
        <v>0</v>
      </c>
      <c r="AV24" s="21">
        <v>0</v>
      </c>
      <c r="AW24" s="21">
        <v>2</v>
      </c>
      <c r="AX24" s="22">
        <v>27</v>
      </c>
      <c r="AY24" s="32">
        <f t="shared" ref="AY24:AZ27" si="9">AU24+U24+W24+Q24</f>
        <v>0</v>
      </c>
      <c r="AZ24" s="24">
        <f t="shared" si="9"/>
        <v>0</v>
      </c>
      <c r="BA24" s="42">
        <v>2</v>
      </c>
      <c r="BB24" s="43">
        <f>AX24+X24+Z24+T24</f>
        <v>27</v>
      </c>
      <c r="BC24" s="34">
        <v>2</v>
      </c>
      <c r="BD24" s="35">
        <v>27</v>
      </c>
      <c r="BE24" s="36">
        <v>0</v>
      </c>
      <c r="BF24" s="35">
        <v>0</v>
      </c>
      <c r="BG24" s="72"/>
      <c r="BH24" s="47"/>
      <c r="BI24" s="47"/>
      <c r="BJ24" s="47"/>
    </row>
    <row r="25" spans="1:62" s="50" customFormat="1" ht="40.15" customHeight="1" thickBot="1" x14ac:dyDescent="0.35">
      <c r="A25" s="39">
        <v>18</v>
      </c>
      <c r="B25" s="40" t="s">
        <v>38</v>
      </c>
      <c r="C25" s="116">
        <v>90</v>
      </c>
      <c r="D25" s="28">
        <f t="shared" si="0"/>
        <v>180</v>
      </c>
      <c r="E25" s="119">
        <v>0</v>
      </c>
      <c r="F25" s="27">
        <v>0</v>
      </c>
      <c r="G25" s="28">
        <f t="shared" si="5"/>
        <v>0</v>
      </c>
      <c r="H25" s="41">
        <f t="shared" si="3"/>
        <v>0</v>
      </c>
      <c r="I25" s="29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2">
        <v>0</v>
      </c>
      <c r="R25" s="24">
        <v>0</v>
      </c>
      <c r="S25" s="24">
        <v>0</v>
      </c>
      <c r="T25" s="33">
        <v>0</v>
      </c>
      <c r="U25" s="32">
        <v>0</v>
      </c>
      <c r="V25" s="24">
        <v>0</v>
      </c>
      <c r="W25" s="24">
        <v>0</v>
      </c>
      <c r="X25" s="33">
        <v>0</v>
      </c>
      <c r="Y25" s="24"/>
      <c r="Z25" s="24"/>
      <c r="AA25" s="24"/>
      <c r="AB25" s="24"/>
      <c r="AC25" s="24"/>
      <c r="AD25" s="24"/>
      <c r="AE25" s="24"/>
      <c r="AF25" s="25"/>
      <c r="AG25" s="34">
        <v>0</v>
      </c>
      <c r="AH25" s="21">
        <v>0</v>
      </c>
      <c r="AI25" s="21">
        <v>0</v>
      </c>
      <c r="AJ25" s="35">
        <v>0</v>
      </c>
      <c r="AK25" s="34">
        <v>0</v>
      </c>
      <c r="AL25" s="21">
        <v>0</v>
      </c>
      <c r="AM25" s="21">
        <v>0</v>
      </c>
      <c r="AN25" s="35">
        <v>0</v>
      </c>
      <c r="AO25" s="23">
        <f t="shared" si="1"/>
        <v>0</v>
      </c>
      <c r="AP25" s="26">
        <f t="shared" si="2"/>
        <v>0</v>
      </c>
      <c r="AQ25" s="29">
        <v>0</v>
      </c>
      <c r="AR25" s="27">
        <v>0</v>
      </c>
      <c r="AS25" s="177">
        <f t="shared" si="8"/>
        <v>0</v>
      </c>
      <c r="AT25" s="178">
        <f t="shared" si="8"/>
        <v>0</v>
      </c>
      <c r="AU25" s="36">
        <v>0</v>
      </c>
      <c r="AV25" s="21">
        <v>0</v>
      </c>
      <c r="AW25" s="21">
        <v>0</v>
      </c>
      <c r="AX25" s="22">
        <v>0</v>
      </c>
      <c r="AY25" s="32">
        <f t="shared" si="9"/>
        <v>0</v>
      </c>
      <c r="AZ25" s="24">
        <f t="shared" si="9"/>
        <v>0</v>
      </c>
      <c r="BA25" s="42">
        <f>AW25+W25+Y25+S25</f>
        <v>0</v>
      </c>
      <c r="BB25" s="43">
        <f>AX25+X25+Z25+T25</f>
        <v>0</v>
      </c>
      <c r="BC25" s="34">
        <v>0</v>
      </c>
      <c r="BD25" s="35">
        <v>0</v>
      </c>
      <c r="BE25" s="36">
        <v>0</v>
      </c>
      <c r="BF25" s="35">
        <v>0</v>
      </c>
      <c r="BG25" s="6"/>
      <c r="BH25" s="49"/>
      <c r="BI25" s="49"/>
      <c r="BJ25" s="49"/>
    </row>
    <row r="26" spans="1:62" s="50" customFormat="1" ht="40.15" customHeight="1" thickBot="1" x14ac:dyDescent="0.35">
      <c r="A26" s="57">
        <v>19</v>
      </c>
      <c r="B26" s="40" t="s">
        <v>39</v>
      </c>
      <c r="C26" s="116">
        <v>96</v>
      </c>
      <c r="D26" s="28">
        <f t="shared" si="0"/>
        <v>192</v>
      </c>
      <c r="E26" s="119">
        <v>0</v>
      </c>
      <c r="F26" s="27">
        <v>0</v>
      </c>
      <c r="G26" s="28">
        <f t="shared" si="5"/>
        <v>0</v>
      </c>
      <c r="H26" s="41">
        <f t="shared" si="3"/>
        <v>0</v>
      </c>
      <c r="I26" s="29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>
        <v>0</v>
      </c>
      <c r="Q26" s="32">
        <v>0</v>
      </c>
      <c r="R26" s="24">
        <v>0</v>
      </c>
      <c r="S26" s="24">
        <v>0</v>
      </c>
      <c r="T26" s="33">
        <v>0</v>
      </c>
      <c r="U26" s="32">
        <v>0</v>
      </c>
      <c r="V26" s="24">
        <v>0</v>
      </c>
      <c r="W26" s="24">
        <v>0</v>
      </c>
      <c r="X26" s="33">
        <v>0</v>
      </c>
      <c r="Y26" s="24"/>
      <c r="Z26" s="24"/>
      <c r="AA26" s="24"/>
      <c r="AB26" s="24"/>
      <c r="AC26" s="24"/>
      <c r="AD26" s="24"/>
      <c r="AE26" s="24"/>
      <c r="AF26" s="25"/>
      <c r="AG26" s="34">
        <v>0</v>
      </c>
      <c r="AH26" s="21">
        <v>0</v>
      </c>
      <c r="AI26" s="21">
        <v>0</v>
      </c>
      <c r="AJ26" s="35">
        <v>0</v>
      </c>
      <c r="AK26" s="34">
        <v>0</v>
      </c>
      <c r="AL26" s="21">
        <v>0</v>
      </c>
      <c r="AM26" s="21">
        <v>0</v>
      </c>
      <c r="AN26" s="35">
        <v>0</v>
      </c>
      <c r="AO26" s="23">
        <f t="shared" si="1"/>
        <v>0</v>
      </c>
      <c r="AP26" s="26">
        <f t="shared" si="2"/>
        <v>0</v>
      </c>
      <c r="AQ26" s="29">
        <v>0</v>
      </c>
      <c r="AR26" s="27">
        <v>0</v>
      </c>
      <c r="AS26" s="177">
        <f t="shared" si="8"/>
        <v>0</v>
      </c>
      <c r="AT26" s="178">
        <f t="shared" si="8"/>
        <v>0</v>
      </c>
      <c r="AU26" s="36">
        <v>0</v>
      </c>
      <c r="AV26" s="21">
        <v>0</v>
      </c>
      <c r="AW26" s="21">
        <v>0</v>
      </c>
      <c r="AX26" s="22">
        <v>0</v>
      </c>
      <c r="AY26" s="32">
        <f t="shared" si="9"/>
        <v>0</v>
      </c>
      <c r="AZ26" s="24">
        <f t="shared" si="9"/>
        <v>0</v>
      </c>
      <c r="BA26" s="42">
        <f>AW26+W26+Y26+S26</f>
        <v>0</v>
      </c>
      <c r="BB26" s="43">
        <f>AX26+X26+Z26+T26</f>
        <v>0</v>
      </c>
      <c r="BC26" s="34">
        <v>0</v>
      </c>
      <c r="BD26" s="35">
        <v>0</v>
      </c>
      <c r="BE26" s="36">
        <v>0</v>
      </c>
      <c r="BF26" s="35">
        <v>0</v>
      </c>
      <c r="BG26" s="6"/>
      <c r="BH26" s="49"/>
      <c r="BI26" s="49"/>
      <c r="BJ26" s="49"/>
    </row>
    <row r="27" spans="1:62" s="50" customFormat="1" ht="40.15" customHeight="1" thickBot="1" x14ac:dyDescent="0.35">
      <c r="A27" s="39">
        <v>20</v>
      </c>
      <c r="B27" s="40" t="s">
        <v>40</v>
      </c>
      <c r="C27" s="116">
        <v>29</v>
      </c>
      <c r="D27" s="28">
        <f t="shared" si="0"/>
        <v>58</v>
      </c>
      <c r="E27" s="119">
        <v>0</v>
      </c>
      <c r="F27" s="27">
        <v>0</v>
      </c>
      <c r="G27" s="28">
        <f t="shared" si="5"/>
        <v>0</v>
      </c>
      <c r="H27" s="41">
        <f t="shared" si="3"/>
        <v>0</v>
      </c>
      <c r="I27" s="29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32">
        <v>0</v>
      </c>
      <c r="R27" s="24">
        <v>0</v>
      </c>
      <c r="S27" s="24">
        <v>0</v>
      </c>
      <c r="T27" s="33">
        <v>0</v>
      </c>
      <c r="U27" s="32">
        <v>0</v>
      </c>
      <c r="V27" s="24">
        <v>0</v>
      </c>
      <c r="W27" s="24">
        <v>0</v>
      </c>
      <c r="X27" s="33">
        <v>0</v>
      </c>
      <c r="Y27" s="24"/>
      <c r="Z27" s="24"/>
      <c r="AA27" s="24"/>
      <c r="AB27" s="24"/>
      <c r="AC27" s="24"/>
      <c r="AD27" s="24"/>
      <c r="AE27" s="24"/>
      <c r="AF27" s="25"/>
      <c r="AG27" s="34">
        <v>0</v>
      </c>
      <c r="AH27" s="21">
        <v>0</v>
      </c>
      <c r="AI27" s="21">
        <v>0</v>
      </c>
      <c r="AJ27" s="35">
        <v>0</v>
      </c>
      <c r="AK27" s="34">
        <v>0</v>
      </c>
      <c r="AL27" s="21">
        <v>0</v>
      </c>
      <c r="AM27" s="21">
        <v>0</v>
      </c>
      <c r="AN27" s="35">
        <v>0</v>
      </c>
      <c r="AO27" s="23">
        <f t="shared" si="1"/>
        <v>0</v>
      </c>
      <c r="AP27" s="26">
        <f t="shared" si="2"/>
        <v>0</v>
      </c>
      <c r="AQ27" s="29">
        <v>0</v>
      </c>
      <c r="AR27" s="27">
        <v>0</v>
      </c>
      <c r="AS27" s="177">
        <f t="shared" si="8"/>
        <v>0</v>
      </c>
      <c r="AT27" s="178">
        <f t="shared" si="8"/>
        <v>0</v>
      </c>
      <c r="AU27" s="36">
        <v>0</v>
      </c>
      <c r="AV27" s="21">
        <v>0</v>
      </c>
      <c r="AW27" s="21">
        <v>0</v>
      </c>
      <c r="AX27" s="22">
        <v>0</v>
      </c>
      <c r="AY27" s="32">
        <f t="shared" si="9"/>
        <v>0</v>
      </c>
      <c r="AZ27" s="24">
        <f t="shared" si="9"/>
        <v>0</v>
      </c>
      <c r="BA27" s="42">
        <f>AW27+W27+Y27+S27</f>
        <v>0</v>
      </c>
      <c r="BB27" s="43">
        <f>AX27+X27+Z27+T27</f>
        <v>0</v>
      </c>
      <c r="BC27" s="34">
        <v>0</v>
      </c>
      <c r="BD27" s="35">
        <v>0</v>
      </c>
      <c r="BE27" s="36">
        <v>0</v>
      </c>
      <c r="BF27" s="35">
        <v>0</v>
      </c>
      <c r="BG27" s="6"/>
      <c r="BH27" s="49"/>
      <c r="BI27" s="49"/>
      <c r="BJ27" s="49"/>
    </row>
    <row r="28" spans="1:62" s="48" customFormat="1" ht="40.15" customHeight="1" thickBot="1" x14ac:dyDescent="0.35">
      <c r="A28" s="57">
        <v>21</v>
      </c>
      <c r="B28" s="40" t="s">
        <v>41</v>
      </c>
      <c r="C28" s="116">
        <v>137</v>
      </c>
      <c r="D28" s="28">
        <f t="shared" si="0"/>
        <v>274</v>
      </c>
      <c r="E28" s="119">
        <v>3</v>
      </c>
      <c r="F28" s="27">
        <v>0</v>
      </c>
      <c r="G28" s="28">
        <v>0</v>
      </c>
      <c r="H28" s="41">
        <f t="shared" si="3"/>
        <v>0</v>
      </c>
      <c r="I28" s="29">
        <v>1</v>
      </c>
      <c r="J28" s="30">
        <v>1</v>
      </c>
      <c r="K28" s="30">
        <v>2</v>
      </c>
      <c r="L28" s="30">
        <v>1</v>
      </c>
      <c r="M28" s="30">
        <v>0</v>
      </c>
      <c r="N28" s="30">
        <v>0</v>
      </c>
      <c r="O28" s="30">
        <v>0</v>
      </c>
      <c r="P28" s="31">
        <v>0</v>
      </c>
      <c r="Q28" s="32">
        <v>2</v>
      </c>
      <c r="R28" s="24">
        <v>41</v>
      </c>
      <c r="S28" s="24">
        <v>3</v>
      </c>
      <c r="T28" s="33">
        <v>93</v>
      </c>
      <c r="U28" s="32">
        <v>0</v>
      </c>
      <c r="V28" s="24">
        <v>0</v>
      </c>
      <c r="W28" s="24">
        <v>0</v>
      </c>
      <c r="X28" s="33">
        <v>0</v>
      </c>
      <c r="Y28" s="24"/>
      <c r="Z28" s="24"/>
      <c r="AA28" s="24"/>
      <c r="AB28" s="24"/>
      <c r="AC28" s="24"/>
      <c r="AD28" s="24"/>
      <c r="AE28" s="24"/>
      <c r="AF28" s="25"/>
      <c r="AG28" s="34">
        <v>2</v>
      </c>
      <c r="AH28" s="21">
        <v>41</v>
      </c>
      <c r="AI28" s="21">
        <v>3</v>
      </c>
      <c r="AJ28" s="35">
        <v>93</v>
      </c>
      <c r="AK28" s="34">
        <v>0</v>
      </c>
      <c r="AL28" s="21">
        <v>0</v>
      </c>
      <c r="AM28" s="21">
        <v>0</v>
      </c>
      <c r="AN28" s="35">
        <v>0</v>
      </c>
      <c r="AO28" s="23">
        <f t="shared" si="1"/>
        <v>3</v>
      </c>
      <c r="AP28" s="26">
        <f t="shared" si="2"/>
        <v>2</v>
      </c>
      <c r="AQ28" s="29">
        <v>0</v>
      </c>
      <c r="AR28" s="27">
        <v>0</v>
      </c>
      <c r="AS28" s="177">
        <v>11</v>
      </c>
      <c r="AT28" s="178">
        <v>250</v>
      </c>
      <c r="AU28" s="36">
        <v>32</v>
      </c>
      <c r="AV28" s="21">
        <v>537.053</v>
      </c>
      <c r="AW28" s="21">
        <v>32</v>
      </c>
      <c r="AX28" s="22">
        <v>537.053</v>
      </c>
      <c r="AY28" s="32">
        <v>36</v>
      </c>
      <c r="AZ28" s="24">
        <v>618</v>
      </c>
      <c r="BA28" s="42">
        <v>39</v>
      </c>
      <c r="BB28" s="43">
        <v>706</v>
      </c>
      <c r="BC28" s="34">
        <v>90</v>
      </c>
      <c r="BD28" s="35">
        <v>1034.3147000000001</v>
      </c>
      <c r="BE28" s="36">
        <v>0</v>
      </c>
      <c r="BF28" s="35">
        <v>0</v>
      </c>
      <c r="BG28" s="72"/>
      <c r="BH28" s="47"/>
      <c r="BI28" s="47"/>
      <c r="BJ28" s="47"/>
    </row>
    <row r="29" spans="1:62" s="50" customFormat="1" ht="40.15" customHeight="1" thickBot="1" x14ac:dyDescent="0.35">
      <c r="A29" s="39">
        <v>22</v>
      </c>
      <c r="B29" s="40" t="s">
        <v>42</v>
      </c>
      <c r="C29" s="116">
        <v>351</v>
      </c>
      <c r="D29" s="28">
        <f t="shared" si="0"/>
        <v>702</v>
      </c>
      <c r="E29" s="119">
        <v>0</v>
      </c>
      <c r="F29" s="27">
        <v>0</v>
      </c>
      <c r="G29" s="28">
        <f t="shared" si="5"/>
        <v>0</v>
      </c>
      <c r="H29" s="41">
        <f t="shared" si="3"/>
        <v>0</v>
      </c>
      <c r="I29" s="29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0</v>
      </c>
      <c r="Q29" s="32">
        <v>0</v>
      </c>
      <c r="R29" s="24">
        <v>0</v>
      </c>
      <c r="S29" s="24">
        <v>0</v>
      </c>
      <c r="T29" s="33">
        <v>0</v>
      </c>
      <c r="U29" s="32">
        <v>0</v>
      </c>
      <c r="V29" s="24">
        <v>0</v>
      </c>
      <c r="W29" s="24">
        <v>0</v>
      </c>
      <c r="X29" s="33">
        <v>0</v>
      </c>
      <c r="Y29" s="24"/>
      <c r="Z29" s="24"/>
      <c r="AA29" s="24"/>
      <c r="AB29" s="24"/>
      <c r="AC29" s="24"/>
      <c r="AD29" s="24"/>
      <c r="AE29" s="24"/>
      <c r="AF29" s="25"/>
      <c r="AG29" s="34">
        <v>0</v>
      </c>
      <c r="AH29" s="21">
        <v>0</v>
      </c>
      <c r="AI29" s="21">
        <v>0</v>
      </c>
      <c r="AJ29" s="35">
        <v>0</v>
      </c>
      <c r="AK29" s="34">
        <v>0</v>
      </c>
      <c r="AL29" s="21">
        <v>0</v>
      </c>
      <c r="AM29" s="21">
        <v>0</v>
      </c>
      <c r="AN29" s="35">
        <v>0</v>
      </c>
      <c r="AO29" s="23">
        <f t="shared" si="1"/>
        <v>0</v>
      </c>
      <c r="AP29" s="26">
        <f t="shared" si="2"/>
        <v>0</v>
      </c>
      <c r="AQ29" s="29">
        <v>0</v>
      </c>
      <c r="AR29" s="27">
        <v>0</v>
      </c>
      <c r="AS29" s="177">
        <f t="shared" ref="AS29:AT33" si="10">AQ29+U29+W29+Q29+S29</f>
        <v>0</v>
      </c>
      <c r="AT29" s="178">
        <f t="shared" si="10"/>
        <v>0</v>
      </c>
      <c r="AU29" s="36">
        <v>0</v>
      </c>
      <c r="AV29" s="21">
        <v>0</v>
      </c>
      <c r="AW29" s="21">
        <v>0</v>
      </c>
      <c r="AX29" s="22">
        <v>0</v>
      </c>
      <c r="AY29" s="32">
        <f t="shared" ref="AY29:BB33" si="11">AU29+U29+W29+Q29</f>
        <v>0</v>
      </c>
      <c r="AZ29" s="24">
        <f t="shared" si="11"/>
        <v>0</v>
      </c>
      <c r="BA29" s="42">
        <f t="shared" si="11"/>
        <v>0</v>
      </c>
      <c r="BB29" s="43">
        <f t="shared" si="11"/>
        <v>0</v>
      </c>
      <c r="BC29" s="34">
        <v>1</v>
      </c>
      <c r="BD29" s="35">
        <v>10</v>
      </c>
      <c r="BE29" s="29">
        <v>0</v>
      </c>
      <c r="BF29" s="45">
        <v>0</v>
      </c>
      <c r="BG29" s="6"/>
      <c r="BH29" s="49"/>
      <c r="BI29" s="49"/>
      <c r="BJ29" s="49"/>
    </row>
    <row r="30" spans="1:62" s="48" customFormat="1" ht="40.15" customHeight="1" thickBot="1" x14ac:dyDescent="0.35">
      <c r="A30" s="57">
        <v>23</v>
      </c>
      <c r="B30" s="40" t="s">
        <v>43</v>
      </c>
      <c r="C30" s="116">
        <v>11</v>
      </c>
      <c r="D30" s="28">
        <f t="shared" si="0"/>
        <v>22</v>
      </c>
      <c r="E30" s="119"/>
      <c r="F30" s="27"/>
      <c r="G30" s="28">
        <v>0</v>
      </c>
      <c r="H30" s="41">
        <f t="shared" si="3"/>
        <v>0</v>
      </c>
      <c r="I30" s="29"/>
      <c r="J30" s="30"/>
      <c r="K30" s="30"/>
      <c r="L30" s="30"/>
      <c r="M30" s="30"/>
      <c r="N30" s="30"/>
      <c r="O30" s="30"/>
      <c r="P30" s="31"/>
      <c r="Q30" s="32">
        <v>0</v>
      </c>
      <c r="R30" s="24">
        <v>0</v>
      </c>
      <c r="S30" s="24">
        <v>0</v>
      </c>
      <c r="T30" s="33">
        <v>0</v>
      </c>
      <c r="U30" s="32">
        <v>0</v>
      </c>
      <c r="V30" s="24">
        <v>0</v>
      </c>
      <c r="W30" s="24">
        <v>0</v>
      </c>
      <c r="X30" s="33">
        <v>0</v>
      </c>
      <c r="Y30" s="24"/>
      <c r="Z30" s="24"/>
      <c r="AA30" s="24"/>
      <c r="AB30" s="24"/>
      <c r="AC30" s="24"/>
      <c r="AD30" s="24"/>
      <c r="AE30" s="24"/>
      <c r="AF30" s="25"/>
      <c r="AG30" s="34">
        <v>0</v>
      </c>
      <c r="AH30" s="21">
        <v>0</v>
      </c>
      <c r="AI30" s="21">
        <v>0</v>
      </c>
      <c r="AJ30" s="35">
        <v>0</v>
      </c>
      <c r="AK30" s="34">
        <v>0</v>
      </c>
      <c r="AL30" s="21">
        <v>0</v>
      </c>
      <c r="AM30" s="21">
        <v>0</v>
      </c>
      <c r="AN30" s="35">
        <v>0</v>
      </c>
      <c r="AO30" s="23"/>
      <c r="AP30" s="26"/>
      <c r="AQ30" s="29">
        <v>0</v>
      </c>
      <c r="AR30" s="27">
        <v>0</v>
      </c>
      <c r="AS30" s="177">
        <f t="shared" si="10"/>
        <v>0</v>
      </c>
      <c r="AT30" s="178">
        <f t="shared" si="10"/>
        <v>0</v>
      </c>
      <c r="AU30" s="36">
        <v>0</v>
      </c>
      <c r="AV30" s="21">
        <v>0</v>
      </c>
      <c r="AW30" s="21">
        <v>0</v>
      </c>
      <c r="AX30" s="22">
        <v>0</v>
      </c>
      <c r="AY30" s="32">
        <f t="shared" si="11"/>
        <v>0</v>
      </c>
      <c r="AZ30" s="24">
        <f t="shared" si="11"/>
        <v>0</v>
      </c>
      <c r="BA30" s="42">
        <f t="shared" si="11"/>
        <v>0</v>
      </c>
      <c r="BB30" s="43">
        <f t="shared" si="11"/>
        <v>0</v>
      </c>
      <c r="BC30" s="34">
        <v>0</v>
      </c>
      <c r="BD30" s="35">
        <v>0</v>
      </c>
      <c r="BE30" s="36">
        <v>0</v>
      </c>
      <c r="BF30" s="35">
        <v>0</v>
      </c>
      <c r="BG30" s="72"/>
      <c r="BH30" s="47"/>
      <c r="BI30" s="47"/>
      <c r="BJ30" s="47"/>
    </row>
    <row r="31" spans="1:62" ht="40.15" customHeight="1" thickBot="1" x14ac:dyDescent="0.35">
      <c r="A31" s="39">
        <v>24</v>
      </c>
      <c r="B31" s="40" t="s">
        <v>44</v>
      </c>
      <c r="C31" s="116">
        <v>38</v>
      </c>
      <c r="D31" s="28">
        <f t="shared" si="0"/>
        <v>76</v>
      </c>
      <c r="E31" s="119"/>
      <c r="F31" s="27"/>
      <c r="G31" s="28">
        <v>0</v>
      </c>
      <c r="H31" s="41">
        <f t="shared" si="3"/>
        <v>0</v>
      </c>
      <c r="I31" s="29"/>
      <c r="J31" s="30"/>
      <c r="K31" s="30"/>
      <c r="L31" s="30"/>
      <c r="M31" s="30"/>
      <c r="N31" s="30"/>
      <c r="O31" s="30"/>
      <c r="P31" s="31"/>
      <c r="Q31" s="32">
        <v>0</v>
      </c>
      <c r="R31" s="24">
        <v>0</v>
      </c>
      <c r="S31" s="24">
        <v>0</v>
      </c>
      <c r="T31" s="33">
        <v>0</v>
      </c>
      <c r="U31" s="32">
        <v>0</v>
      </c>
      <c r="V31" s="24">
        <v>0</v>
      </c>
      <c r="W31" s="24">
        <v>0</v>
      </c>
      <c r="X31" s="33">
        <v>0</v>
      </c>
      <c r="Y31" s="24"/>
      <c r="Z31" s="24"/>
      <c r="AA31" s="24"/>
      <c r="AB31" s="24"/>
      <c r="AC31" s="24"/>
      <c r="AD31" s="24"/>
      <c r="AE31" s="24"/>
      <c r="AF31" s="25"/>
      <c r="AG31" s="34">
        <v>0</v>
      </c>
      <c r="AH31" s="21">
        <v>0</v>
      </c>
      <c r="AI31" s="21">
        <v>0</v>
      </c>
      <c r="AJ31" s="35">
        <v>0</v>
      </c>
      <c r="AK31" s="34">
        <v>0</v>
      </c>
      <c r="AL31" s="21">
        <v>0</v>
      </c>
      <c r="AM31" s="21">
        <v>0</v>
      </c>
      <c r="AN31" s="35">
        <v>0</v>
      </c>
      <c r="AO31" s="23"/>
      <c r="AP31" s="26"/>
      <c r="AQ31" s="29">
        <v>0</v>
      </c>
      <c r="AR31" s="27">
        <v>0</v>
      </c>
      <c r="AS31" s="177">
        <f t="shared" si="10"/>
        <v>0</v>
      </c>
      <c r="AT31" s="178">
        <f t="shared" si="10"/>
        <v>0</v>
      </c>
      <c r="AU31" s="36">
        <v>0</v>
      </c>
      <c r="AV31" s="21">
        <v>0</v>
      </c>
      <c r="AW31" s="21">
        <v>0</v>
      </c>
      <c r="AX31" s="22">
        <v>0</v>
      </c>
      <c r="AY31" s="32">
        <f t="shared" si="11"/>
        <v>0</v>
      </c>
      <c r="AZ31" s="24">
        <f t="shared" si="11"/>
        <v>0</v>
      </c>
      <c r="BA31" s="42">
        <f t="shared" si="11"/>
        <v>0</v>
      </c>
      <c r="BB31" s="43">
        <f t="shared" si="11"/>
        <v>0</v>
      </c>
      <c r="BC31" s="34">
        <v>0</v>
      </c>
      <c r="BD31" s="35">
        <v>0</v>
      </c>
      <c r="BE31" s="36">
        <v>0</v>
      </c>
      <c r="BF31" s="35">
        <v>0</v>
      </c>
      <c r="BG31" s="6"/>
    </row>
    <row r="32" spans="1:62" s="48" customFormat="1" ht="40.15" customHeight="1" thickBot="1" x14ac:dyDescent="0.35">
      <c r="A32" s="57">
        <v>25</v>
      </c>
      <c r="B32" s="40" t="s">
        <v>53</v>
      </c>
      <c r="C32" s="116">
        <v>16</v>
      </c>
      <c r="D32" s="28">
        <f t="shared" si="0"/>
        <v>32</v>
      </c>
      <c r="E32" s="119"/>
      <c r="F32" s="27"/>
      <c r="G32" s="28">
        <v>0</v>
      </c>
      <c r="H32" s="41">
        <f t="shared" si="3"/>
        <v>0</v>
      </c>
      <c r="I32" s="29"/>
      <c r="J32" s="30"/>
      <c r="K32" s="30"/>
      <c r="L32" s="30"/>
      <c r="M32" s="30"/>
      <c r="N32" s="30"/>
      <c r="O32" s="30"/>
      <c r="P32" s="31"/>
      <c r="Q32" s="32">
        <v>0</v>
      </c>
      <c r="R32" s="24">
        <v>0</v>
      </c>
      <c r="S32" s="24">
        <v>0</v>
      </c>
      <c r="T32" s="33">
        <v>0</v>
      </c>
      <c r="U32" s="32">
        <v>0</v>
      </c>
      <c r="V32" s="24">
        <v>0</v>
      </c>
      <c r="W32" s="24">
        <v>0</v>
      </c>
      <c r="X32" s="33">
        <v>0</v>
      </c>
      <c r="Y32" s="24"/>
      <c r="Z32" s="24"/>
      <c r="AA32" s="24"/>
      <c r="AB32" s="24"/>
      <c r="AC32" s="24"/>
      <c r="AD32" s="24"/>
      <c r="AE32" s="24"/>
      <c r="AF32" s="25"/>
      <c r="AG32" s="34">
        <v>0</v>
      </c>
      <c r="AH32" s="21">
        <v>0</v>
      </c>
      <c r="AI32" s="21">
        <v>0</v>
      </c>
      <c r="AJ32" s="35">
        <v>0</v>
      </c>
      <c r="AK32" s="34">
        <v>0</v>
      </c>
      <c r="AL32" s="21">
        <v>0</v>
      </c>
      <c r="AM32" s="21">
        <v>0</v>
      </c>
      <c r="AN32" s="35">
        <v>0</v>
      </c>
      <c r="AO32" s="23"/>
      <c r="AP32" s="26"/>
      <c r="AQ32" s="29">
        <v>0</v>
      </c>
      <c r="AR32" s="27">
        <v>0</v>
      </c>
      <c r="AS32" s="177">
        <f t="shared" si="10"/>
        <v>0</v>
      </c>
      <c r="AT32" s="178">
        <f t="shared" si="10"/>
        <v>0</v>
      </c>
      <c r="AU32" s="36">
        <v>0</v>
      </c>
      <c r="AV32" s="21">
        <v>0</v>
      </c>
      <c r="AW32" s="21">
        <v>0</v>
      </c>
      <c r="AX32" s="22">
        <v>0</v>
      </c>
      <c r="AY32" s="32">
        <f t="shared" si="11"/>
        <v>0</v>
      </c>
      <c r="AZ32" s="24">
        <f t="shared" si="11"/>
        <v>0</v>
      </c>
      <c r="BA32" s="42">
        <f t="shared" si="11"/>
        <v>0</v>
      </c>
      <c r="BB32" s="43">
        <f t="shared" si="11"/>
        <v>0</v>
      </c>
      <c r="BC32" s="34">
        <v>0</v>
      </c>
      <c r="BD32" s="35">
        <v>0</v>
      </c>
      <c r="BE32" s="29">
        <v>0</v>
      </c>
      <c r="BF32" s="45">
        <v>0</v>
      </c>
      <c r="BG32" s="72"/>
      <c r="BH32" s="47"/>
      <c r="BI32" s="47"/>
      <c r="BJ32" s="47"/>
    </row>
    <row r="33" spans="1:62" s="16" customFormat="1" ht="40.15" customHeight="1" thickBot="1" x14ac:dyDescent="0.35">
      <c r="A33" s="39">
        <v>26</v>
      </c>
      <c r="B33" s="40" t="s">
        <v>45</v>
      </c>
      <c r="C33" s="116">
        <v>7</v>
      </c>
      <c r="D33" s="28">
        <f t="shared" si="0"/>
        <v>14</v>
      </c>
      <c r="E33" s="119"/>
      <c r="F33" s="27"/>
      <c r="G33" s="28">
        <v>0</v>
      </c>
      <c r="H33" s="41">
        <f t="shared" si="3"/>
        <v>0</v>
      </c>
      <c r="I33" s="29"/>
      <c r="J33" s="30"/>
      <c r="K33" s="30"/>
      <c r="L33" s="30"/>
      <c r="M33" s="30"/>
      <c r="N33" s="30"/>
      <c r="O33" s="30"/>
      <c r="P33" s="31"/>
      <c r="Q33" s="32">
        <v>0</v>
      </c>
      <c r="R33" s="24">
        <v>0</v>
      </c>
      <c r="S33" s="24">
        <v>0</v>
      </c>
      <c r="T33" s="33">
        <v>0</v>
      </c>
      <c r="U33" s="32">
        <v>0</v>
      </c>
      <c r="V33" s="24">
        <v>0</v>
      </c>
      <c r="W33" s="24">
        <v>0</v>
      </c>
      <c r="X33" s="33">
        <v>0</v>
      </c>
      <c r="Y33" s="24"/>
      <c r="Z33" s="24"/>
      <c r="AA33" s="24"/>
      <c r="AB33" s="24"/>
      <c r="AC33" s="24"/>
      <c r="AD33" s="24"/>
      <c r="AE33" s="24"/>
      <c r="AF33" s="25"/>
      <c r="AG33" s="34">
        <v>0</v>
      </c>
      <c r="AH33" s="21">
        <v>0</v>
      </c>
      <c r="AI33" s="21">
        <v>0</v>
      </c>
      <c r="AJ33" s="35">
        <v>0</v>
      </c>
      <c r="AK33" s="34">
        <v>0</v>
      </c>
      <c r="AL33" s="21">
        <v>0</v>
      </c>
      <c r="AM33" s="21">
        <v>0</v>
      </c>
      <c r="AN33" s="35">
        <v>0</v>
      </c>
      <c r="AO33" s="23"/>
      <c r="AP33" s="26"/>
      <c r="AQ33" s="29">
        <v>0</v>
      </c>
      <c r="AR33" s="27">
        <v>0</v>
      </c>
      <c r="AS33" s="177">
        <f t="shared" si="10"/>
        <v>0</v>
      </c>
      <c r="AT33" s="178">
        <f t="shared" si="10"/>
        <v>0</v>
      </c>
      <c r="AU33" s="36">
        <v>0</v>
      </c>
      <c r="AV33" s="21">
        <v>0</v>
      </c>
      <c r="AW33" s="21">
        <v>0</v>
      </c>
      <c r="AX33" s="22">
        <v>0</v>
      </c>
      <c r="AY33" s="32">
        <f t="shared" si="11"/>
        <v>0</v>
      </c>
      <c r="AZ33" s="24">
        <f t="shared" si="11"/>
        <v>0</v>
      </c>
      <c r="BA33" s="42">
        <f t="shared" si="11"/>
        <v>0</v>
      </c>
      <c r="BB33" s="43">
        <f t="shared" si="11"/>
        <v>0</v>
      </c>
      <c r="BC33" s="34">
        <v>0</v>
      </c>
      <c r="BD33" s="35">
        <v>0</v>
      </c>
      <c r="BE33" s="29">
        <v>0</v>
      </c>
      <c r="BF33" s="45">
        <v>0</v>
      </c>
      <c r="BG33" s="72"/>
      <c r="BH33" s="15"/>
      <c r="BI33" s="15"/>
      <c r="BJ33" s="15"/>
    </row>
    <row r="34" spans="1:62" s="50" customFormat="1" ht="40.15" customHeight="1" thickBot="1" x14ac:dyDescent="0.35">
      <c r="A34" s="57">
        <v>27</v>
      </c>
      <c r="B34" s="40" t="s">
        <v>46</v>
      </c>
      <c r="C34" s="116">
        <v>422</v>
      </c>
      <c r="D34" s="28">
        <f t="shared" si="0"/>
        <v>844</v>
      </c>
      <c r="E34" s="119">
        <v>10</v>
      </c>
      <c r="F34" s="27">
        <v>11</v>
      </c>
      <c r="G34" s="28">
        <v>10</v>
      </c>
      <c r="H34" s="41">
        <f t="shared" si="3"/>
        <v>1.1848341232227488</v>
      </c>
      <c r="I34" s="29">
        <v>0</v>
      </c>
      <c r="J34" s="30">
        <v>2</v>
      </c>
      <c r="K34" s="30">
        <v>34.25</v>
      </c>
      <c r="L34" s="30">
        <v>0</v>
      </c>
      <c r="M34" s="30">
        <v>0</v>
      </c>
      <c r="N34" s="30">
        <v>2</v>
      </c>
      <c r="O34" s="30">
        <v>34.25</v>
      </c>
      <c r="P34" s="31">
        <v>33</v>
      </c>
      <c r="Q34" s="32">
        <v>0</v>
      </c>
      <c r="R34" s="24">
        <v>0</v>
      </c>
      <c r="S34" s="24">
        <v>2</v>
      </c>
      <c r="T34" s="33">
        <v>34.25</v>
      </c>
      <c r="U34" s="32">
        <v>0</v>
      </c>
      <c r="V34" s="24">
        <v>0</v>
      </c>
      <c r="W34" s="24">
        <v>2</v>
      </c>
      <c r="X34" s="33">
        <v>34.25</v>
      </c>
      <c r="Y34" s="24">
        <v>33</v>
      </c>
      <c r="Z34" s="24">
        <v>383.17999999999995</v>
      </c>
      <c r="AA34" s="24">
        <v>102</v>
      </c>
      <c r="AB34" s="24">
        <v>1477.4899999999998</v>
      </c>
      <c r="AC34" s="24">
        <v>166</v>
      </c>
      <c r="AD34" s="24">
        <v>1043.68</v>
      </c>
      <c r="AE34" s="24"/>
      <c r="AF34" s="25"/>
      <c r="AG34" s="34">
        <v>0</v>
      </c>
      <c r="AH34" s="21">
        <v>0</v>
      </c>
      <c r="AI34" s="21">
        <v>2</v>
      </c>
      <c r="AJ34" s="35">
        <v>34.25</v>
      </c>
      <c r="AK34" s="34">
        <v>0</v>
      </c>
      <c r="AL34" s="21">
        <v>0</v>
      </c>
      <c r="AM34" s="21">
        <v>5</v>
      </c>
      <c r="AN34" s="35">
        <v>57</v>
      </c>
      <c r="AO34" s="23">
        <v>4</v>
      </c>
      <c r="AP34" s="26">
        <v>94</v>
      </c>
      <c r="AQ34" s="29">
        <v>2</v>
      </c>
      <c r="AR34" s="27">
        <v>35</v>
      </c>
      <c r="AS34" s="177">
        <v>11</v>
      </c>
      <c r="AT34" s="178">
        <v>146</v>
      </c>
      <c r="AU34" s="36">
        <v>89</v>
      </c>
      <c r="AV34" s="21">
        <v>1149.5999999999999</v>
      </c>
      <c r="AW34" s="21">
        <v>126</v>
      </c>
      <c r="AX34" s="22">
        <v>1749</v>
      </c>
      <c r="AY34" s="32">
        <v>33</v>
      </c>
      <c r="AZ34" s="24">
        <v>383.17999999999995</v>
      </c>
      <c r="BA34" s="42">
        <v>102</v>
      </c>
      <c r="BB34" s="43">
        <v>1477.4899999999998</v>
      </c>
      <c r="BC34" s="34">
        <v>166</v>
      </c>
      <c r="BD34" s="35">
        <v>1043.68</v>
      </c>
      <c r="BE34" s="36">
        <v>20</v>
      </c>
      <c r="BF34" s="35">
        <v>136.27468720000002</v>
      </c>
      <c r="BG34" s="6"/>
      <c r="BH34" s="49"/>
      <c r="BI34" s="49"/>
      <c r="BJ34" s="49"/>
    </row>
    <row r="35" spans="1:62" s="13" customFormat="1" ht="40.15" customHeight="1" thickBot="1" x14ac:dyDescent="0.55000000000000004">
      <c r="A35" s="10"/>
      <c r="B35" s="11" t="s">
        <v>15</v>
      </c>
      <c r="C35" s="37">
        <v>6472</v>
      </c>
      <c r="D35" s="37">
        <f t="shared" ref="D35:AI35" si="12">SUM(D8:D34)</f>
        <v>12944</v>
      </c>
      <c r="E35" s="37">
        <f t="shared" si="12"/>
        <v>342</v>
      </c>
      <c r="F35" s="37">
        <f t="shared" si="12"/>
        <v>263</v>
      </c>
      <c r="G35" s="37">
        <f t="shared" si="12"/>
        <v>560</v>
      </c>
      <c r="H35" s="37">
        <f t="shared" si="12"/>
        <v>107.33151103094036</v>
      </c>
      <c r="I35" s="37">
        <f t="shared" si="12"/>
        <v>388</v>
      </c>
      <c r="J35" s="37">
        <f t="shared" si="12"/>
        <v>1327</v>
      </c>
      <c r="K35" s="37">
        <f t="shared" si="12"/>
        <v>359.25</v>
      </c>
      <c r="L35" s="37">
        <f t="shared" si="12"/>
        <v>3651</v>
      </c>
      <c r="M35" s="37">
        <f t="shared" si="12"/>
        <v>112</v>
      </c>
      <c r="N35" s="37">
        <f t="shared" si="12"/>
        <v>1332.5</v>
      </c>
      <c r="O35" s="37">
        <f t="shared" si="12"/>
        <v>174.25</v>
      </c>
      <c r="P35" s="37">
        <f t="shared" si="12"/>
        <v>2683.7330400000001</v>
      </c>
      <c r="Q35" s="38">
        <f t="shared" si="12"/>
        <v>118</v>
      </c>
      <c r="R35" s="38">
        <f t="shared" si="12"/>
        <v>2205.41</v>
      </c>
      <c r="S35" s="38">
        <f t="shared" si="12"/>
        <v>103</v>
      </c>
      <c r="T35" s="38">
        <f t="shared" si="12"/>
        <v>1715.8473300000001</v>
      </c>
      <c r="U35" s="38">
        <f t="shared" si="12"/>
        <v>130</v>
      </c>
      <c r="V35" s="38">
        <f t="shared" si="12"/>
        <v>2203.29</v>
      </c>
      <c r="W35" s="38">
        <f t="shared" si="12"/>
        <v>77</v>
      </c>
      <c r="X35" s="38">
        <f t="shared" si="12"/>
        <v>1307.2225000000001</v>
      </c>
      <c r="Y35" s="38">
        <f t="shared" si="12"/>
        <v>33</v>
      </c>
      <c r="Z35" s="38">
        <f t="shared" si="12"/>
        <v>383.17999999999995</v>
      </c>
      <c r="AA35" s="38">
        <f t="shared" si="12"/>
        <v>102</v>
      </c>
      <c r="AB35" s="38">
        <f t="shared" si="12"/>
        <v>1477.4899999999998</v>
      </c>
      <c r="AC35" s="38">
        <f t="shared" si="12"/>
        <v>166</v>
      </c>
      <c r="AD35" s="38">
        <f t="shared" si="12"/>
        <v>1043.68</v>
      </c>
      <c r="AE35" s="38">
        <f t="shared" si="12"/>
        <v>0</v>
      </c>
      <c r="AF35" s="38">
        <f t="shared" si="12"/>
        <v>0</v>
      </c>
      <c r="AG35" s="38">
        <f t="shared" si="12"/>
        <v>122</v>
      </c>
      <c r="AH35" s="38">
        <f t="shared" si="12"/>
        <v>2180.7600000000002</v>
      </c>
      <c r="AI35" s="38">
        <f t="shared" si="12"/>
        <v>90</v>
      </c>
      <c r="AJ35" s="38">
        <f t="shared" ref="AJ35:BF35" si="13">SUM(AJ8:AJ34)</f>
        <v>1481.2225000000001</v>
      </c>
      <c r="AK35" s="38">
        <f t="shared" si="13"/>
        <v>128</v>
      </c>
      <c r="AL35" s="38">
        <f t="shared" si="13"/>
        <v>2227.5</v>
      </c>
      <c r="AM35" s="38">
        <f t="shared" si="13"/>
        <v>104</v>
      </c>
      <c r="AN35" s="38">
        <f t="shared" si="13"/>
        <v>1997.5825</v>
      </c>
      <c r="AO35" s="38">
        <f t="shared" si="13"/>
        <v>717</v>
      </c>
      <c r="AP35" s="38">
        <f t="shared" si="13"/>
        <v>5070</v>
      </c>
      <c r="AQ35" s="38">
        <f t="shared" si="13"/>
        <v>123</v>
      </c>
      <c r="AR35" s="172">
        <f t="shared" si="13"/>
        <v>2915</v>
      </c>
      <c r="AS35" s="38">
        <f t="shared" si="13"/>
        <v>817</v>
      </c>
      <c r="AT35" s="37">
        <f t="shared" si="13"/>
        <v>15431</v>
      </c>
      <c r="AU35" s="174">
        <f t="shared" si="13"/>
        <v>3120</v>
      </c>
      <c r="AV35" s="38">
        <f t="shared" si="13"/>
        <v>59234.292999999991</v>
      </c>
      <c r="AW35" s="38">
        <f t="shared" si="13"/>
        <v>4976</v>
      </c>
      <c r="AX35" s="38">
        <f t="shared" si="13"/>
        <v>80156.472999999998</v>
      </c>
      <c r="AY35" s="38">
        <f t="shared" si="13"/>
        <v>3528</v>
      </c>
      <c r="AZ35" s="38">
        <f t="shared" si="13"/>
        <v>67402.109999999986</v>
      </c>
      <c r="BA35" s="38">
        <f t="shared" si="13"/>
        <v>5358</v>
      </c>
      <c r="BB35" s="38">
        <f t="shared" si="13"/>
        <v>86536.44</v>
      </c>
      <c r="BC35" s="38">
        <f t="shared" si="13"/>
        <v>3277</v>
      </c>
      <c r="BD35" s="38">
        <f t="shared" si="13"/>
        <v>50879.267968100008</v>
      </c>
      <c r="BE35" s="38">
        <f t="shared" si="13"/>
        <v>272</v>
      </c>
      <c r="BF35" s="38">
        <f t="shared" si="13"/>
        <v>3554.7761817000001</v>
      </c>
      <c r="BG35" s="100"/>
      <c r="BH35" s="12"/>
      <c r="BI35" s="12"/>
      <c r="BJ35" s="12"/>
    </row>
    <row r="36" spans="1:62" s="7" customFormat="1" ht="29.2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01" t="s">
        <v>30</v>
      </c>
      <c r="AO36" s="1"/>
      <c r="AP36" s="1"/>
      <c r="AQ36" s="1"/>
      <c r="AR36" s="1"/>
      <c r="AS36" s="1"/>
      <c r="AT36" s="1"/>
      <c r="AU36" s="1"/>
      <c r="AV36" s="1"/>
      <c r="AW36" s="19"/>
      <c r="AX36" s="14"/>
      <c r="AY36" s="14"/>
      <c r="AZ36" s="14"/>
      <c r="BA36" s="14"/>
      <c r="BB36" s="14"/>
      <c r="BC36" s="14"/>
      <c r="BD36" s="46" t="s">
        <v>56</v>
      </c>
      <c r="BE36" s="6"/>
      <c r="BF36" s="6"/>
      <c r="BG36" s="6"/>
      <c r="BH36" s="6"/>
      <c r="BI36" s="6"/>
      <c r="BJ36" s="6"/>
    </row>
    <row r="37" spans="1:62" s="7" customFormat="1" ht="17.2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BE37" s="6"/>
      <c r="BF37" s="6"/>
      <c r="BG37" s="6"/>
      <c r="BH37" s="6"/>
      <c r="BI37" s="6"/>
      <c r="BJ37" s="6"/>
    </row>
    <row r="38" spans="1:62" x14ac:dyDescent="0.3">
      <c r="AK38" s="9"/>
      <c r="AL38" s="9"/>
      <c r="AM38" s="9"/>
      <c r="AN38" s="9"/>
      <c r="BC38" s="7"/>
      <c r="BD38" s="7"/>
      <c r="BE38" s="6"/>
      <c r="BF38" s="6"/>
      <c r="BG38" s="6"/>
    </row>
    <row r="596" spans="5:5" x14ac:dyDescent="0.3">
      <c r="E596" s="9">
        <v>684957</v>
      </c>
    </row>
  </sheetData>
  <mergeCells count="56">
    <mergeCell ref="Q4:T4"/>
    <mergeCell ref="Q5:T5"/>
    <mergeCell ref="Q6:R6"/>
    <mergeCell ref="S6:T6"/>
    <mergeCell ref="AG4:AJ4"/>
    <mergeCell ref="AG5:AJ5"/>
    <mergeCell ref="AG6:AH6"/>
    <mergeCell ref="AI6:AJ6"/>
    <mergeCell ref="AN1:BF1"/>
    <mergeCell ref="C5:C7"/>
    <mergeCell ref="D5:D7"/>
    <mergeCell ref="E5:E7"/>
    <mergeCell ref="F5:F7"/>
    <mergeCell ref="G5:G7"/>
    <mergeCell ref="I5:L5"/>
    <mergeCell ref="I6:J6"/>
    <mergeCell ref="K6:L6"/>
    <mergeCell ref="Y5:AB5"/>
    <mergeCell ref="AK5:AN5"/>
    <mergeCell ref="AO5:AP6"/>
    <mergeCell ref="A2:BF2"/>
    <mergeCell ref="BE5:BF6"/>
    <mergeCell ref="A3:BF3"/>
    <mergeCell ref="A4:A7"/>
    <mergeCell ref="BC5:BD6"/>
    <mergeCell ref="B4:B7"/>
    <mergeCell ref="I4:L4"/>
    <mergeCell ref="AK4:AN4"/>
    <mergeCell ref="M6:N6"/>
    <mergeCell ref="O6:P6"/>
    <mergeCell ref="U6:V6"/>
    <mergeCell ref="W6:X6"/>
    <mergeCell ref="M5:P5"/>
    <mergeCell ref="U5:X5"/>
    <mergeCell ref="H5:H7"/>
    <mergeCell ref="AY4:BB4"/>
    <mergeCell ref="AY5:BB5"/>
    <mergeCell ref="AY6:AZ6"/>
    <mergeCell ref="BA6:BB6"/>
    <mergeCell ref="AQ5:AR6"/>
    <mergeCell ref="BE4:BF4"/>
    <mergeCell ref="U4:X4"/>
    <mergeCell ref="AS5:AT6"/>
    <mergeCell ref="Y6:Z6"/>
    <mergeCell ref="AA6:AB6"/>
    <mergeCell ref="AK6:AL6"/>
    <mergeCell ref="AM6:AN6"/>
    <mergeCell ref="AC5:AF5"/>
    <mergeCell ref="AC6:AD6"/>
    <mergeCell ref="AE6:AF6"/>
    <mergeCell ref="AU6:AV6"/>
    <mergeCell ref="AW6:AX6"/>
    <mergeCell ref="AS4:AT4"/>
    <mergeCell ref="AU4:AX4"/>
    <mergeCell ref="AU5:AX5"/>
    <mergeCell ref="BC4:BD4"/>
  </mergeCells>
  <pageMargins left="0.43" right="0.2" top="0.56999999999999995" bottom="0.28999999999999998" header="0.17" footer="0.3"/>
  <pageSetup paperSize="9" scale="36" orientation="landscape" r:id="rId1"/>
  <colBreaks count="2" manualBreakCount="2">
    <brk id="56" max="38" man="1"/>
    <brk id="6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slbc!OLE_LINK3</vt:lpstr>
      <vt:lpstr>slbc!Print_Area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Windows User</cp:lastModifiedBy>
  <cp:lastPrinted>2021-05-10T09:50:25Z</cp:lastPrinted>
  <dcterms:created xsi:type="dcterms:W3CDTF">2019-10-29T11:22:37Z</dcterms:created>
  <dcterms:modified xsi:type="dcterms:W3CDTF">2021-06-11T08:42:09Z</dcterms:modified>
</cp:coreProperties>
</file>