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lbc" sheetId="1" r:id="rId1"/>
  </sheets>
  <definedNames>
    <definedName name="OLE_LINK3" localSheetId="0">slbc!$AN$37</definedName>
    <definedName name="_xlnm.Print_Area" localSheetId="0">slbc!$A$1:$BJ$37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6" i="1" l="1"/>
  <c r="AY9" i="1" l="1"/>
  <c r="AZ9" i="1"/>
  <c r="BA9" i="1"/>
  <c r="BB9" i="1"/>
  <c r="AY10" i="1"/>
  <c r="AZ10" i="1"/>
  <c r="BA10" i="1"/>
  <c r="BB10" i="1"/>
  <c r="AY11" i="1"/>
  <c r="AZ11" i="1"/>
  <c r="BA11" i="1"/>
  <c r="BB11" i="1"/>
  <c r="AY14" i="1"/>
  <c r="AZ14" i="1"/>
  <c r="BA14" i="1"/>
  <c r="BB14" i="1"/>
  <c r="AY15" i="1"/>
  <c r="AZ15" i="1"/>
  <c r="BA15" i="1"/>
  <c r="BB15" i="1"/>
  <c r="AY16" i="1"/>
  <c r="AZ16" i="1"/>
  <c r="BA16" i="1"/>
  <c r="BB16" i="1"/>
  <c r="AY17" i="1"/>
  <c r="AZ17" i="1"/>
  <c r="BA17" i="1"/>
  <c r="BB17" i="1"/>
  <c r="AY18" i="1"/>
  <c r="AZ18" i="1"/>
  <c r="BA18" i="1"/>
  <c r="BB18" i="1"/>
  <c r="AY19" i="1"/>
  <c r="AZ19" i="1"/>
  <c r="BA19" i="1"/>
  <c r="BB19" i="1"/>
  <c r="AY23" i="1"/>
  <c r="AZ23" i="1"/>
  <c r="BA23" i="1"/>
  <c r="BB23" i="1"/>
  <c r="BA24" i="1"/>
  <c r="BB24" i="1"/>
  <c r="BA25" i="1"/>
  <c r="BB25" i="1"/>
  <c r="BA26" i="1"/>
  <c r="BB26" i="1"/>
  <c r="BA27" i="1"/>
  <c r="BB27" i="1"/>
  <c r="AY28" i="1"/>
  <c r="AZ28" i="1"/>
  <c r="BA28" i="1"/>
  <c r="BB28" i="1"/>
  <c r="AY35" i="1"/>
  <c r="AZ35" i="1"/>
  <c r="BA35" i="1"/>
  <c r="BB35" i="1"/>
  <c r="BA8" i="1"/>
  <c r="BB8" i="1"/>
  <c r="AZ8" i="1"/>
  <c r="AY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1" i="1"/>
  <c r="AT32" i="1"/>
  <c r="AT33" i="1"/>
  <c r="AT34" i="1"/>
  <c r="AT35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1" i="1"/>
  <c r="AS32" i="1"/>
  <c r="AS33" i="1"/>
  <c r="AS34" i="1"/>
  <c r="AS35" i="1"/>
  <c r="AT8" i="1"/>
  <c r="AS8" i="1"/>
  <c r="AP11" i="1" l="1"/>
  <c r="AO11" i="1"/>
  <c r="BC12" i="1" l="1"/>
  <c r="AY12" i="1" s="1"/>
  <c r="BC13" i="1"/>
  <c r="AY13" i="1" s="1"/>
  <c r="BC15" i="1"/>
  <c r="BC16" i="1"/>
  <c r="BC20" i="1"/>
  <c r="AY20" i="1" s="1"/>
  <c r="BC21" i="1"/>
  <c r="AY21" i="1" s="1"/>
  <c r="BC22" i="1"/>
  <c r="AY22" i="1" s="1"/>
  <c r="BC24" i="1"/>
  <c r="AY24" i="1" s="1"/>
  <c r="BC25" i="1"/>
  <c r="AY25" i="1" s="1"/>
  <c r="BC26" i="1"/>
  <c r="AY26" i="1" s="1"/>
  <c r="BC27" i="1"/>
  <c r="AY27" i="1" s="1"/>
  <c r="BC29" i="1"/>
  <c r="AY29" i="1" s="1"/>
  <c r="BC31" i="1"/>
  <c r="AY31" i="1" s="1"/>
  <c r="BC32" i="1"/>
  <c r="AY32" i="1" s="1"/>
  <c r="BC33" i="1"/>
  <c r="AY33" i="1" s="1"/>
  <c r="BC34" i="1"/>
  <c r="AY34" i="1" s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Q36" i="1"/>
  <c r="AR36" i="1"/>
  <c r="AU36" i="1"/>
  <c r="AV36" i="1"/>
  <c r="AW36" i="1"/>
  <c r="AX36" i="1"/>
  <c r="R36" i="1"/>
  <c r="BC36" i="1" l="1"/>
  <c r="I36" i="1" l="1"/>
  <c r="J36" i="1"/>
  <c r="K36" i="1"/>
  <c r="L36" i="1"/>
  <c r="M36" i="1"/>
  <c r="N36" i="1"/>
  <c r="O36" i="1"/>
  <c r="P36" i="1"/>
  <c r="E36" i="1"/>
  <c r="F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BG36" i="1" l="1"/>
  <c r="BH36" i="1"/>
  <c r="BI36" i="1"/>
  <c r="BJ36" i="1"/>
  <c r="Q36" i="1"/>
  <c r="AY36" i="1" s="1"/>
  <c r="H35" i="1" l="1"/>
  <c r="BD12" i="1" l="1"/>
  <c r="AZ12" i="1" s="1"/>
  <c r="BE12" i="1"/>
  <c r="BA12" i="1" s="1"/>
  <c r="BF12" i="1"/>
  <c r="BB12" i="1" s="1"/>
  <c r="BD13" i="1"/>
  <c r="AZ13" i="1" s="1"/>
  <c r="BE13" i="1"/>
  <c r="BA13" i="1" s="1"/>
  <c r="BF13" i="1"/>
  <c r="BB13" i="1" s="1"/>
  <c r="BD15" i="1"/>
  <c r="BD16" i="1"/>
  <c r="BE16" i="1"/>
  <c r="BF16" i="1"/>
  <c r="BE17" i="1"/>
  <c r="BF17" i="1"/>
  <c r="BD20" i="1"/>
  <c r="AZ20" i="1" s="1"/>
  <c r="BE20" i="1"/>
  <c r="BA20" i="1" s="1"/>
  <c r="BF20" i="1"/>
  <c r="BB20" i="1" s="1"/>
  <c r="BD21" i="1"/>
  <c r="AZ21" i="1" s="1"/>
  <c r="BE21" i="1"/>
  <c r="BA21" i="1" s="1"/>
  <c r="BF21" i="1"/>
  <c r="BB21" i="1" s="1"/>
  <c r="BD22" i="1"/>
  <c r="AZ22" i="1" s="1"/>
  <c r="BE22" i="1"/>
  <c r="BA22" i="1" s="1"/>
  <c r="BF22" i="1"/>
  <c r="BB22" i="1" s="1"/>
  <c r="BD24" i="1"/>
  <c r="AZ24" i="1" s="1"/>
  <c r="BF24" i="1"/>
  <c r="BD25" i="1"/>
  <c r="AZ25" i="1" s="1"/>
  <c r="BE25" i="1"/>
  <c r="BF25" i="1"/>
  <c r="BD26" i="1"/>
  <c r="AZ26" i="1" s="1"/>
  <c r="BE26" i="1"/>
  <c r="BF26" i="1"/>
  <c r="BD27" i="1"/>
  <c r="AZ27" i="1" s="1"/>
  <c r="BE27" i="1"/>
  <c r="BF27" i="1"/>
  <c r="BD29" i="1"/>
  <c r="AZ29" i="1" s="1"/>
  <c r="BE29" i="1"/>
  <c r="BA29" i="1" s="1"/>
  <c r="BF29" i="1"/>
  <c r="BB29" i="1" s="1"/>
  <c r="BD31" i="1"/>
  <c r="AZ31" i="1" s="1"/>
  <c r="BE31" i="1"/>
  <c r="BA31" i="1" s="1"/>
  <c r="BF31" i="1"/>
  <c r="BB31" i="1" s="1"/>
  <c r="BD32" i="1"/>
  <c r="AZ32" i="1" s="1"/>
  <c r="BE32" i="1"/>
  <c r="BA32" i="1" s="1"/>
  <c r="BF32" i="1"/>
  <c r="BB32" i="1" s="1"/>
  <c r="BD33" i="1"/>
  <c r="AZ33" i="1" s="1"/>
  <c r="BE33" i="1"/>
  <c r="BA33" i="1" s="1"/>
  <c r="BF33" i="1"/>
  <c r="BB33" i="1" s="1"/>
  <c r="BD34" i="1"/>
  <c r="AZ34" i="1" s="1"/>
  <c r="BE34" i="1"/>
  <c r="BA34" i="1" s="1"/>
  <c r="BF34" i="1"/>
  <c r="BB34" i="1" s="1"/>
  <c r="BE36" i="1" l="1"/>
  <c r="BA36" i="1" s="1"/>
  <c r="BF36" i="1"/>
  <c r="BB36" i="1" s="1"/>
  <c r="BD36" i="1"/>
  <c r="AZ36" i="1" s="1"/>
  <c r="AT36" i="1"/>
  <c r="AS36" i="1"/>
  <c r="H19" i="1"/>
  <c r="H24" i="1" l="1"/>
  <c r="H33" i="1" l="1"/>
  <c r="H34" i="1"/>
  <c r="H31" i="1"/>
  <c r="H32" i="1"/>
  <c r="G21" i="1" l="1"/>
  <c r="G22" i="1"/>
  <c r="G25" i="1"/>
  <c r="G26" i="1"/>
  <c r="G27" i="1"/>
  <c r="G29" i="1"/>
  <c r="AP29" i="1"/>
  <c r="AO29" i="1"/>
  <c r="AP28" i="1"/>
  <c r="AO28" i="1"/>
  <c r="H28" i="1"/>
  <c r="AP27" i="1"/>
  <c r="AO27" i="1"/>
  <c r="AP26" i="1"/>
  <c r="AO26" i="1"/>
  <c r="AP25" i="1"/>
  <c r="AO25" i="1"/>
  <c r="AP24" i="1"/>
  <c r="AO24" i="1"/>
  <c r="AP23" i="1"/>
  <c r="AO23" i="1"/>
  <c r="H23" i="1"/>
  <c r="AP22" i="1"/>
  <c r="AO22" i="1"/>
  <c r="AP21" i="1"/>
  <c r="AO21" i="1"/>
  <c r="AP20" i="1"/>
  <c r="AO20" i="1"/>
  <c r="H20" i="1"/>
  <c r="AP19" i="1"/>
  <c r="AO19" i="1"/>
  <c r="AP18" i="1"/>
  <c r="AO18" i="1"/>
  <c r="H18" i="1"/>
  <c r="AP17" i="1"/>
  <c r="AO17" i="1"/>
  <c r="H17" i="1"/>
  <c r="AP16" i="1"/>
  <c r="AO16" i="1"/>
  <c r="AP15" i="1"/>
  <c r="AO15" i="1"/>
  <c r="H15" i="1"/>
  <c r="AP14" i="1"/>
  <c r="AO14" i="1"/>
  <c r="H14" i="1"/>
  <c r="AP13" i="1"/>
  <c r="AO13" i="1"/>
  <c r="AP12" i="1"/>
  <c r="AO12" i="1"/>
  <c r="AP10" i="1"/>
  <c r="AO10" i="1"/>
  <c r="H10" i="1"/>
  <c r="AP9" i="1"/>
  <c r="AO9" i="1"/>
  <c r="H9" i="1"/>
  <c r="AP8" i="1"/>
  <c r="AO8" i="1"/>
  <c r="D8" i="1"/>
  <c r="D36" i="1" s="1"/>
  <c r="AP36" i="1" l="1"/>
  <c r="AO36" i="1"/>
  <c r="G36" i="1"/>
  <c r="H36" i="1" s="1"/>
  <c r="H22" i="1"/>
  <c r="H27" i="1"/>
  <c r="H13" i="1"/>
  <c r="H29" i="1"/>
  <c r="H16" i="1"/>
  <c r="H26" i="1"/>
  <c r="H12" i="1"/>
  <c r="H25" i="1"/>
  <c r="H11" i="1"/>
  <c r="H21" i="1"/>
  <c r="H8" i="1"/>
</calcChain>
</file>

<file path=xl/sharedStrings.xml><?xml version="1.0" encoding="utf-8"?>
<sst xmlns="http://schemas.openxmlformats.org/spreadsheetml/2006/main" count="136" uniqueCount="63">
  <si>
    <t xml:space="preserve"> </t>
  </si>
  <si>
    <t xml:space="preserve">                             </t>
  </si>
  <si>
    <t>(Amount in lacs)</t>
  </si>
  <si>
    <t>S.No.</t>
  </si>
  <si>
    <t>Name of Bank</t>
  </si>
  <si>
    <t>Total No. of branches in PUNJAB State</t>
  </si>
  <si>
    <t>Targets of Number of Cases</t>
  </si>
  <si>
    <t xml:space="preserve">Total Cases   March 2019                                                                             </t>
  </si>
  <si>
    <t xml:space="preserve"> SC / ST  </t>
  </si>
  <si>
    <t xml:space="preserve">Women </t>
  </si>
  <si>
    <t>A/C's</t>
  </si>
  <si>
    <t>Amt.</t>
  </si>
  <si>
    <t>No.of A/cs</t>
  </si>
  <si>
    <t>Amount</t>
  </si>
  <si>
    <t>UCO BANK</t>
  </si>
  <si>
    <t>TOTAL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</si>
  <si>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</si>
  <si>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</si>
  <si>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</si>
  <si>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>Loans Sanctioned during the quarter september 2018</t>
  </si>
  <si>
    <t>Out of Col. (4) Total Disbursement june 19</t>
  </si>
  <si>
    <t>Out of Col. (4) Total Disbursement sept 19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</si>
  <si>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</si>
  <si>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</si>
  <si>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</si>
  <si>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</si>
  <si>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</si>
  <si>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</si>
  <si>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</si>
  <si>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</si>
  <si>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SLBC PUNJAB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</si>
  <si>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</si>
  <si>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</si>
  <si>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</si>
  <si>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</si>
  <si>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</si>
  <si>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</si>
  <si>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</si>
  <si>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</si>
  <si>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</si>
  <si>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</si>
  <si>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</si>
  <si>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</si>
  <si>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</si>
  <si>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</si>
  <si>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JANA SMALL FINANCE BANK</t>
  </si>
  <si>
    <t>PUNJAB GRAMIN BANK</t>
  </si>
  <si>
    <t>% age of branches participated</t>
  </si>
  <si>
    <t>Out of Col. (5) Total Disbursement</t>
  </si>
  <si>
    <t xml:space="preserve">Loans Sanctioned during the quarter June 2019 (01.04.2020 to 30.06.2019)                                                                            </t>
  </si>
  <si>
    <t>Total Loans sanctioned During the Year (01.04.2020 to 30.06.2020)</t>
  </si>
  <si>
    <t xml:space="preserve">Cumulative Loans Sanctioned since inception of the scheme </t>
  </si>
  <si>
    <t>NPA out of Column (9)</t>
  </si>
  <si>
    <t>UJJIVAN SMALL FIN. BANK</t>
  </si>
  <si>
    <t>CAPITAL SMALL FIN. BANK</t>
  </si>
  <si>
    <t>Loans Sanctioned during the Quarter 2020-21 (01.07.2020 to 30.09.2020)</t>
  </si>
  <si>
    <t>SLBC Punjab</t>
  </si>
  <si>
    <t>Bank-wise Progress of Stand up India Programme as on 30.06.2021</t>
  </si>
  <si>
    <t>Loans Sanctioned during the Quarter 2021-22 (01.04.2021 to 30.06.2021)</t>
  </si>
  <si>
    <t>Total Loans sanctioned During the Year (01.04.2021 to 30.06.2021)</t>
  </si>
  <si>
    <t>Outstanding as on 30.06.2021</t>
  </si>
  <si>
    <t>RBL Bank</t>
  </si>
  <si>
    <r>
      <t xml:space="preserve">       </t>
    </r>
    <r>
      <rPr>
        <b/>
        <sz val="16"/>
        <color theme="1"/>
        <rFont val="Tahoma"/>
        <family val="2"/>
      </rPr>
      <t>Annexure- 19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</si>
</sst>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sz val="12"/>
      <name val="Helv"/>
    </font>
    <font>
      <b/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5"/>
      <color theme="1"/>
      <name val="Tahoma"/>
      <family val="2"/>
    </font>
    <font>
      <b/>
      <sz val="19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0" xfId="0" applyFont="1" applyBorder="1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/>
    <xf numFmtId="1" fontId="8" fillId="0" borderId="34" xfId="0" applyNumberFormat="1" applyFont="1" applyFill="1" applyBorder="1" applyAlignment="1">
      <alignment horizontal="center" vertical="top"/>
    </xf>
    <xf numFmtId="1" fontId="8" fillId="0" borderId="37" xfId="0" applyNumberFormat="1" applyFont="1" applyFill="1" applyBorder="1" applyAlignment="1">
      <alignment horizontal="center" vertical="top"/>
    </xf>
    <xf numFmtId="1" fontId="8" fillId="0" borderId="21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/>
    </xf>
    <xf numFmtId="0" fontId="7" fillId="0" borderId="40" xfId="1" applyFont="1" applyFill="1" applyBorder="1" applyAlignment="1">
      <alignment vertical="top"/>
    </xf>
    <xf numFmtId="1" fontId="8" fillId="0" borderId="55" xfId="0" applyNumberFormat="1" applyFont="1" applyFill="1" applyBorder="1" applyAlignment="1">
      <alignment horizontal="center" vertical="top"/>
    </xf>
    <xf numFmtId="1" fontId="8" fillId="0" borderId="40" xfId="0" applyNumberFormat="1" applyFont="1" applyFill="1" applyBorder="1" applyAlignment="1">
      <alignment horizontal="center" vertical="top"/>
    </xf>
    <xf numFmtId="1" fontId="8" fillId="0" borderId="18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1" fontId="8" fillId="0" borderId="41" xfId="0" applyNumberFormat="1" applyFont="1" applyFill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1" fontId="8" fillId="0" borderId="20" xfId="0" applyNumberFormat="1" applyFont="1" applyFill="1" applyBorder="1" applyAlignment="1">
      <alignment horizontal="center" vertical="top"/>
    </xf>
    <xf numFmtId="1" fontId="8" fillId="0" borderId="42" xfId="0" applyNumberFormat="1" applyFont="1" applyFill="1" applyBorder="1" applyAlignment="1">
      <alignment horizontal="center" vertical="top" wrapText="1"/>
    </xf>
    <xf numFmtId="1" fontId="8" fillId="0" borderId="43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top" wrapText="1"/>
    </xf>
    <xf numFmtId="1" fontId="8" fillId="0" borderId="47" xfId="0" applyNumberFormat="1" applyFont="1" applyFill="1" applyBorder="1" applyAlignment="1">
      <alignment horizontal="center" vertical="top" wrapText="1"/>
    </xf>
    <xf numFmtId="1" fontId="8" fillId="0" borderId="50" xfId="0" applyNumberFormat="1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1" fontId="8" fillId="0" borderId="44" xfId="0" applyNumberFormat="1" applyFont="1" applyFill="1" applyBorder="1" applyAlignment="1">
      <alignment horizontal="center" vertical="top" wrapText="1"/>
    </xf>
    <xf numFmtId="1" fontId="8" fillId="0" borderId="35" xfId="0" applyNumberFormat="1" applyFont="1" applyFill="1" applyBorder="1" applyAlignment="1">
      <alignment horizontal="center" vertical="top" wrapText="1"/>
    </xf>
    <xf numFmtId="1" fontId="8" fillId="0" borderId="38" xfId="0" applyNumberFormat="1" applyFont="1" applyFill="1" applyBorder="1" applyAlignment="1">
      <alignment horizontal="center" vertical="top" wrapText="1"/>
    </xf>
    <xf numFmtId="1" fontId="8" fillId="0" borderId="41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30" xfId="1" applyFont="1" applyFill="1" applyBorder="1" applyAlignment="1">
      <alignment vertical="top"/>
    </xf>
    <xf numFmtId="0" fontId="8" fillId="0" borderId="54" xfId="0" applyFont="1" applyFill="1" applyBorder="1" applyAlignment="1">
      <alignment horizontal="center" vertical="top"/>
    </xf>
    <xf numFmtId="1" fontId="8" fillId="0" borderId="6" xfId="0" applyNumberFormat="1" applyFont="1" applyFill="1" applyBorder="1" applyAlignment="1">
      <alignment horizontal="center" vertical="top"/>
    </xf>
    <xf numFmtId="1" fontId="8" fillId="0" borderId="5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center" vertical="top"/>
    </xf>
    <xf numFmtId="1" fontId="8" fillId="0" borderId="9" xfId="0" applyNumberFormat="1" applyFont="1" applyFill="1" applyBorder="1" applyAlignment="1">
      <alignment horizontal="center" vertical="top"/>
    </xf>
    <xf numFmtId="1" fontId="8" fillId="0" borderId="31" xfId="0" applyNumberFormat="1" applyFont="1" applyFill="1" applyBorder="1" applyAlignment="1">
      <alignment horizontal="center" vertical="top" wrapText="1"/>
    </xf>
    <xf numFmtId="1" fontId="8" fillId="0" borderId="32" xfId="0" applyNumberFormat="1" applyFont="1" applyFill="1" applyBorder="1" applyAlignment="1">
      <alignment horizontal="center" vertical="top" wrapText="1"/>
    </xf>
    <xf numFmtId="1" fontId="8" fillId="0" borderId="33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1" fontId="8" fillId="0" borderId="34" xfId="0" applyNumberFormat="1" applyFont="1" applyFill="1" applyBorder="1" applyAlignment="1">
      <alignment horizontal="center" vertical="top" wrapText="1"/>
    </xf>
    <xf numFmtId="1" fontId="8" fillId="0" borderId="39" xfId="0" applyNumberFormat="1" applyFont="1" applyFill="1" applyBorder="1" applyAlignment="1">
      <alignment horizontal="center" vertical="top" wrapText="1"/>
    </xf>
    <xf numFmtId="1" fontId="8" fillId="0" borderId="36" xfId="0" applyNumberFormat="1" applyFont="1" applyFill="1" applyBorder="1" applyAlignment="1">
      <alignment horizontal="center" vertical="top" wrapText="1"/>
    </xf>
    <xf numFmtId="1" fontId="8" fillId="0" borderId="37" xfId="0" applyNumberFormat="1" applyFont="1" applyFill="1" applyBorder="1" applyAlignment="1">
      <alignment horizontal="center" vertical="top" wrapText="1"/>
    </xf>
    <xf numFmtId="1" fontId="8" fillId="0" borderId="35" xfId="0" applyNumberFormat="1" applyFont="1" applyFill="1" applyBorder="1" applyAlignment="1">
      <alignment horizontal="center" vertical="top"/>
    </xf>
    <xf numFmtId="1" fontId="8" fillId="0" borderId="30" xfId="0" applyNumberFormat="1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52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/>
    <xf numFmtId="1" fontId="8" fillId="0" borderId="44" xfId="0" applyNumberFormat="1" applyFont="1" applyFill="1" applyBorder="1" applyAlignment="1">
      <alignment horizontal="center" vertical="top"/>
    </xf>
    <xf numFmtId="1" fontId="8" fillId="0" borderId="54" xfId="0" applyNumberFormat="1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57" xfId="1" applyFont="1" applyFill="1" applyBorder="1" applyAlignment="1">
      <alignment vertical="top"/>
    </xf>
    <xf numFmtId="0" fontId="8" fillId="0" borderId="58" xfId="0" applyFont="1" applyFill="1" applyBorder="1" applyAlignment="1">
      <alignment horizontal="center" vertical="top"/>
    </xf>
    <xf numFmtId="1" fontId="8" fillId="0" borderId="59" xfId="0" applyNumberFormat="1" applyFont="1" applyFill="1" applyBorder="1" applyAlignment="1">
      <alignment horizontal="center" vertical="top"/>
    </xf>
    <xf numFmtId="1" fontId="8" fillId="0" borderId="60" xfId="0" applyNumberFormat="1" applyFont="1" applyFill="1" applyBorder="1" applyAlignment="1">
      <alignment horizontal="center" vertical="top"/>
    </xf>
    <xf numFmtId="1" fontId="8" fillId="0" borderId="57" xfId="0" applyNumberFormat="1" applyFont="1" applyFill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center" vertical="top"/>
    </xf>
    <xf numFmtId="1" fontId="8" fillId="0" borderId="61" xfId="0" applyNumberFormat="1" applyFont="1" applyFill="1" applyBorder="1" applyAlignment="1">
      <alignment horizontal="center" vertical="top"/>
    </xf>
    <xf numFmtId="1" fontId="8" fillId="0" borderId="62" xfId="0" applyNumberFormat="1" applyFont="1" applyFill="1" applyBorder="1" applyAlignment="1">
      <alignment horizontal="center" vertical="top"/>
    </xf>
    <xf numFmtId="1" fontId="8" fillId="0" borderId="63" xfId="0" applyNumberFormat="1" applyFont="1" applyFill="1" applyBorder="1" applyAlignment="1">
      <alignment horizontal="center" vertical="top"/>
    </xf>
    <xf numFmtId="1" fontId="8" fillId="0" borderId="64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65" xfId="0" applyNumberFormat="1" applyFont="1" applyFill="1" applyBorder="1" applyAlignment="1">
      <alignment horizontal="center" vertical="top" wrapText="1"/>
    </xf>
    <xf numFmtId="1" fontId="8" fillId="0" borderId="62" xfId="0" applyNumberFormat="1" applyFont="1" applyFill="1" applyBorder="1" applyAlignment="1">
      <alignment horizontal="center" vertical="top" wrapText="1"/>
    </xf>
    <xf numFmtId="1" fontId="8" fillId="0" borderId="56" xfId="0" applyNumberFormat="1" applyFont="1" applyFill="1" applyBorder="1" applyAlignment="1">
      <alignment horizontal="center" vertical="top" wrapText="1"/>
    </xf>
    <xf numFmtId="1" fontId="8" fillId="0" borderId="28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2" fontId="8" fillId="0" borderId="7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46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1" fontId="16" fillId="0" borderId="0" xfId="0" applyNumberFormat="1" applyFont="1" applyFill="1"/>
    <xf numFmtId="0" fontId="16" fillId="0" borderId="0" xfId="0" applyFont="1" applyFill="1"/>
    <xf numFmtId="0" fontId="17" fillId="0" borderId="0" xfId="0" applyFont="1" applyFill="1"/>
    <xf numFmtId="0" fontId="0" fillId="0" borderId="0" xfId="0" applyFont="1" applyFill="1" applyBorder="1"/>
    <xf numFmtId="0" fontId="9" fillId="0" borderId="33" xfId="0" applyFont="1" applyFill="1" applyBorder="1" applyAlignment="1">
      <alignment horizontal="center" vertical="top" wrapText="1"/>
    </xf>
    <xf numFmtId="1" fontId="8" fillId="0" borderId="36" xfId="0" applyNumberFormat="1" applyFont="1" applyFill="1" applyBorder="1" applyAlignment="1">
      <alignment horizontal="center" vertical="top"/>
    </xf>
    <xf numFmtId="1" fontId="8" fillId="0" borderId="50" xfId="0" applyNumberFormat="1" applyFont="1" applyFill="1" applyBorder="1" applyAlignment="1">
      <alignment horizontal="center" vertical="top"/>
    </xf>
    <xf numFmtId="1" fontId="8" fillId="0" borderId="14" xfId="0" applyNumberFormat="1" applyFont="1" applyFill="1" applyBorder="1" applyAlignment="1">
      <alignment horizontal="center" vertical="top"/>
    </xf>
    <xf numFmtId="1" fontId="8" fillId="0" borderId="16" xfId="0" applyNumberFormat="1" applyFont="1" applyFill="1" applyBorder="1" applyAlignment="1">
      <alignment horizontal="center" vertical="top"/>
    </xf>
    <xf numFmtId="1" fontId="8" fillId="0" borderId="66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6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97"/>
  <sheetViews>
    <sheetView tabSelected="1" view="pageBreakPreview" topLeftCell="D1" zoomScale="55" zoomScaleSheetLayoutView="55" workbookViewId="0">
      <selection activeCell="AI9" sqref="AI9"/>
    </sheetView>
  </sheetViews>
  <sheetFormatPr defaultColWidth="9.109375" defaultRowHeight="14.4" x14ac:dyDescent="0.3"/>
  <cols>
    <col min="1" max="1" width="7.6640625" style="7" customWidth="1"/>
    <col min="2" max="2" width="48.5546875" style="6" customWidth="1"/>
    <col min="3" max="3" width="17.88671875" style="8" customWidth="1"/>
    <col min="4" max="4" width="14.88671875" style="8" customWidth="1"/>
    <col min="5" max="6" width="23.44140625" style="8" hidden="1" customWidth="1"/>
    <col min="7" max="7" width="23.44140625" style="8" customWidth="1"/>
    <col min="8" max="8" width="19" style="8" customWidth="1"/>
    <col min="9" max="9" width="11" style="8" hidden="1" customWidth="1"/>
    <col min="10" max="10" width="10.5546875" style="8" hidden="1" customWidth="1"/>
    <col min="11" max="11" width="9.88671875" style="8" hidden="1" customWidth="1"/>
    <col min="12" max="12" width="23.5546875" style="8" hidden="1" customWidth="1"/>
    <col min="13" max="13" width="12" style="8" hidden="1" customWidth="1"/>
    <col min="14" max="14" width="13" style="8" hidden="1" customWidth="1"/>
    <col min="15" max="15" width="8.44140625" style="8" hidden="1" customWidth="1"/>
    <col min="16" max="16" width="20.6640625" style="8" hidden="1" customWidth="1"/>
    <col min="17" max="20" width="13" style="8" customWidth="1"/>
    <col min="21" max="32" width="13" style="8" hidden="1" customWidth="1"/>
    <col min="33" max="36" width="13" style="8" customWidth="1"/>
    <col min="37" max="40" width="13" style="13" hidden="1" customWidth="1"/>
    <col min="41" max="41" width="14.6640625" style="8" hidden="1" customWidth="1"/>
    <col min="42" max="42" width="13.88671875" style="8" hidden="1" customWidth="1"/>
    <col min="43" max="43" width="7.109375" style="8" hidden="1" customWidth="1"/>
    <col min="44" max="44" width="12.21875" style="8" hidden="1" customWidth="1"/>
    <col min="45" max="45" width="14.44140625" style="8" customWidth="1"/>
    <col min="46" max="46" width="16" style="8" customWidth="1"/>
    <col min="47" max="47" width="17.33203125" style="8" hidden="1" customWidth="1"/>
    <col min="48" max="48" width="15.33203125" style="8" hidden="1" customWidth="1"/>
    <col min="49" max="49" width="16.21875" style="6" hidden="1" customWidth="1"/>
    <col min="50" max="50" width="15.44140625" style="6" hidden="1" customWidth="1"/>
    <col min="51" max="54" width="15.44140625" style="6" customWidth="1"/>
    <col min="55" max="55" width="14.88671875" style="22" hidden="1" customWidth="1"/>
    <col min="56" max="56" width="15.6640625" style="22" hidden="1" customWidth="1"/>
    <col min="57" max="57" width="16.88671875" style="22" hidden="1" customWidth="1"/>
    <col min="58" max="58" width="16.33203125" style="22" hidden="1" customWidth="1"/>
    <col min="59" max="59" width="15.6640625" style="3" customWidth="1"/>
    <col min="60" max="60" width="16.33203125" style="3" customWidth="1"/>
    <col min="61" max="61" width="14.44140625" style="4" customWidth="1"/>
    <col min="62" max="62" width="14.88671875" style="4" customWidth="1"/>
    <col min="63" max="66" width="9.109375" style="4"/>
    <col min="67" max="16384" width="9.109375" style="3"/>
  </cols>
  <sheetData>
    <row r="1" spans="1:66" ht="22.8" thickBot="1" x14ac:dyDescent="0.35">
      <c r="A1" s="54"/>
      <c r="B1" s="55"/>
      <c r="C1" s="54"/>
      <c r="D1" s="54"/>
      <c r="E1" s="54"/>
      <c r="F1" s="54"/>
      <c r="G1" s="54"/>
      <c r="H1" s="54"/>
      <c r="I1" s="54" t="s">
        <v>0</v>
      </c>
      <c r="J1" s="56" t="s">
        <v>1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155" t="s">
        <v>62</v>
      </c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5"/>
    </row>
    <row r="2" spans="1:66" ht="42" customHeight="1" thickBot="1" x14ac:dyDescent="0.35">
      <c r="A2" s="170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2"/>
      <c r="BK2" s="5"/>
    </row>
    <row r="3" spans="1:66" ht="30" customHeight="1" thickBot="1" x14ac:dyDescent="0.35">
      <c r="A3" s="173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5"/>
      <c r="BK3" s="5"/>
    </row>
    <row r="4" spans="1:66" ht="21.75" customHeight="1" thickBot="1" x14ac:dyDescent="0.35">
      <c r="A4" s="176" t="s">
        <v>3</v>
      </c>
      <c r="B4" s="179" t="s">
        <v>4</v>
      </c>
      <c r="C4" s="57">
        <v>1</v>
      </c>
      <c r="D4" s="57">
        <v>2</v>
      </c>
      <c r="E4" s="58">
        <v>2</v>
      </c>
      <c r="F4" s="58"/>
      <c r="G4" s="59">
        <v>3</v>
      </c>
      <c r="H4" s="59">
        <v>4</v>
      </c>
      <c r="I4" s="134">
        <v>4</v>
      </c>
      <c r="J4" s="135"/>
      <c r="K4" s="135"/>
      <c r="L4" s="136"/>
      <c r="M4" s="60"/>
      <c r="N4" s="60"/>
      <c r="O4" s="60"/>
      <c r="P4" s="60"/>
      <c r="Q4" s="134">
        <v>5</v>
      </c>
      <c r="R4" s="135"/>
      <c r="S4" s="135"/>
      <c r="T4" s="136"/>
      <c r="U4" s="134">
        <v>5</v>
      </c>
      <c r="V4" s="135"/>
      <c r="W4" s="135"/>
      <c r="X4" s="136"/>
      <c r="Y4" s="60"/>
      <c r="Z4" s="60"/>
      <c r="AA4" s="60"/>
      <c r="AB4" s="60"/>
      <c r="AC4" s="60"/>
      <c r="AD4" s="60"/>
      <c r="AE4" s="60"/>
      <c r="AF4" s="60"/>
      <c r="AG4" s="132">
        <v>6</v>
      </c>
      <c r="AH4" s="148"/>
      <c r="AI4" s="148"/>
      <c r="AJ4" s="133"/>
      <c r="AK4" s="132">
        <v>6</v>
      </c>
      <c r="AL4" s="148"/>
      <c r="AM4" s="148"/>
      <c r="AN4" s="133"/>
      <c r="AO4" s="60"/>
      <c r="AP4" s="60"/>
      <c r="AQ4" s="60"/>
      <c r="AR4" s="60"/>
      <c r="AS4" s="148">
        <v>7</v>
      </c>
      <c r="AT4" s="148"/>
      <c r="AU4" s="148">
        <v>8</v>
      </c>
      <c r="AV4" s="148"/>
      <c r="AW4" s="148"/>
      <c r="AX4" s="133"/>
      <c r="AY4" s="61"/>
      <c r="AZ4" s="61"/>
      <c r="BA4" s="61"/>
      <c r="BB4" s="61"/>
      <c r="BC4" s="148">
        <v>8</v>
      </c>
      <c r="BD4" s="148"/>
      <c r="BE4" s="148"/>
      <c r="BF4" s="133"/>
      <c r="BG4" s="132">
        <v>9</v>
      </c>
      <c r="BH4" s="133"/>
      <c r="BI4" s="132">
        <v>10</v>
      </c>
      <c r="BJ4" s="133"/>
      <c r="BK4" s="5"/>
    </row>
    <row r="5" spans="1:66" ht="60.75" customHeight="1" thickBot="1" x14ac:dyDescent="0.35">
      <c r="A5" s="176"/>
      <c r="B5" s="179"/>
      <c r="C5" s="156" t="s">
        <v>5</v>
      </c>
      <c r="D5" s="156" t="s">
        <v>6</v>
      </c>
      <c r="E5" s="150" t="s">
        <v>16</v>
      </c>
      <c r="F5" s="160" t="s">
        <v>17</v>
      </c>
      <c r="G5" s="162" t="s">
        <v>18</v>
      </c>
      <c r="H5" s="162" t="s">
        <v>47</v>
      </c>
      <c r="I5" s="165" t="s">
        <v>49</v>
      </c>
      <c r="J5" s="166"/>
      <c r="K5" s="166"/>
      <c r="L5" s="166"/>
      <c r="M5" s="180" t="s">
        <v>19</v>
      </c>
      <c r="N5" s="180"/>
      <c r="O5" s="180"/>
      <c r="P5" s="180"/>
      <c r="Q5" s="178" t="s">
        <v>58</v>
      </c>
      <c r="R5" s="178"/>
      <c r="S5" s="178"/>
      <c r="T5" s="178"/>
      <c r="U5" s="178" t="s">
        <v>55</v>
      </c>
      <c r="V5" s="178"/>
      <c r="W5" s="178"/>
      <c r="X5" s="178"/>
      <c r="Y5" s="144" t="s">
        <v>20</v>
      </c>
      <c r="Z5" s="145"/>
      <c r="AA5" s="145"/>
      <c r="AB5" s="146"/>
      <c r="AC5" s="144" t="s">
        <v>21</v>
      </c>
      <c r="AD5" s="145"/>
      <c r="AE5" s="145"/>
      <c r="AF5" s="146"/>
      <c r="AG5" s="144" t="s">
        <v>48</v>
      </c>
      <c r="AH5" s="145"/>
      <c r="AI5" s="145"/>
      <c r="AJ5" s="146"/>
      <c r="AK5" s="144" t="s">
        <v>48</v>
      </c>
      <c r="AL5" s="145"/>
      <c r="AM5" s="145"/>
      <c r="AN5" s="146"/>
      <c r="AO5" s="160" t="s">
        <v>7</v>
      </c>
      <c r="AP5" s="160"/>
      <c r="AQ5" s="137" t="s">
        <v>50</v>
      </c>
      <c r="AR5" s="138"/>
      <c r="AS5" s="137" t="s">
        <v>59</v>
      </c>
      <c r="AT5" s="138"/>
      <c r="AU5" s="152" t="s">
        <v>51</v>
      </c>
      <c r="AV5" s="153"/>
      <c r="AW5" s="153"/>
      <c r="AX5" s="153"/>
      <c r="AY5" s="152" t="s">
        <v>51</v>
      </c>
      <c r="AZ5" s="153"/>
      <c r="BA5" s="153"/>
      <c r="BB5" s="154"/>
      <c r="BC5" s="152" t="s">
        <v>51</v>
      </c>
      <c r="BD5" s="153"/>
      <c r="BE5" s="153"/>
      <c r="BF5" s="154"/>
      <c r="BG5" s="137" t="s">
        <v>60</v>
      </c>
      <c r="BH5" s="138"/>
      <c r="BI5" s="149" t="s">
        <v>52</v>
      </c>
      <c r="BJ5" s="150"/>
      <c r="BK5" s="5"/>
    </row>
    <row r="6" spans="1:66" ht="40.200000000000003" customHeight="1" thickBot="1" x14ac:dyDescent="0.35">
      <c r="A6" s="176"/>
      <c r="B6" s="179"/>
      <c r="C6" s="157"/>
      <c r="D6" s="157"/>
      <c r="E6" s="150"/>
      <c r="F6" s="160"/>
      <c r="G6" s="163"/>
      <c r="H6" s="163"/>
      <c r="I6" s="167" t="s">
        <v>8</v>
      </c>
      <c r="J6" s="168"/>
      <c r="K6" s="168" t="s">
        <v>9</v>
      </c>
      <c r="L6" s="169"/>
      <c r="M6" s="167" t="s">
        <v>8</v>
      </c>
      <c r="N6" s="168"/>
      <c r="O6" s="168" t="s">
        <v>9</v>
      </c>
      <c r="P6" s="169"/>
      <c r="Q6" s="141" t="s">
        <v>8</v>
      </c>
      <c r="R6" s="142"/>
      <c r="S6" s="142" t="s">
        <v>9</v>
      </c>
      <c r="T6" s="147"/>
      <c r="U6" s="141" t="s">
        <v>8</v>
      </c>
      <c r="V6" s="142"/>
      <c r="W6" s="142" t="s">
        <v>9</v>
      </c>
      <c r="X6" s="147"/>
      <c r="Y6" s="141" t="s">
        <v>8</v>
      </c>
      <c r="Z6" s="142"/>
      <c r="AA6" s="142" t="s">
        <v>9</v>
      </c>
      <c r="AB6" s="143"/>
      <c r="AC6" s="141" t="s">
        <v>8</v>
      </c>
      <c r="AD6" s="142"/>
      <c r="AE6" s="142" t="s">
        <v>9</v>
      </c>
      <c r="AF6" s="143"/>
      <c r="AG6" s="141" t="s">
        <v>8</v>
      </c>
      <c r="AH6" s="142"/>
      <c r="AI6" s="142" t="s">
        <v>9</v>
      </c>
      <c r="AJ6" s="143"/>
      <c r="AK6" s="141" t="s">
        <v>8</v>
      </c>
      <c r="AL6" s="142"/>
      <c r="AM6" s="142" t="s">
        <v>9</v>
      </c>
      <c r="AN6" s="143"/>
      <c r="AO6" s="161"/>
      <c r="AP6" s="161"/>
      <c r="AQ6" s="139"/>
      <c r="AR6" s="140"/>
      <c r="AS6" s="139"/>
      <c r="AT6" s="140"/>
      <c r="AU6" s="141" t="s">
        <v>8</v>
      </c>
      <c r="AV6" s="142"/>
      <c r="AW6" s="142" t="s">
        <v>9</v>
      </c>
      <c r="AX6" s="147"/>
      <c r="AY6" s="141" t="s">
        <v>8</v>
      </c>
      <c r="AZ6" s="142"/>
      <c r="BA6" s="142" t="s">
        <v>9</v>
      </c>
      <c r="BB6" s="143"/>
      <c r="BC6" s="141" t="s">
        <v>8</v>
      </c>
      <c r="BD6" s="142"/>
      <c r="BE6" s="142" t="s">
        <v>9</v>
      </c>
      <c r="BF6" s="143"/>
      <c r="BG6" s="161"/>
      <c r="BH6" s="159"/>
      <c r="BI6" s="151"/>
      <c r="BJ6" s="140"/>
      <c r="BK6" s="5"/>
    </row>
    <row r="7" spans="1:66" ht="57" customHeight="1" thickBot="1" x14ac:dyDescent="0.35">
      <c r="A7" s="177"/>
      <c r="B7" s="135"/>
      <c r="C7" s="158"/>
      <c r="D7" s="158"/>
      <c r="E7" s="159"/>
      <c r="F7" s="161"/>
      <c r="G7" s="164"/>
      <c r="H7" s="164"/>
      <c r="I7" s="62" t="s">
        <v>10</v>
      </c>
      <c r="J7" s="63" t="s">
        <v>11</v>
      </c>
      <c r="K7" s="62" t="s">
        <v>10</v>
      </c>
      <c r="L7" s="63" t="s">
        <v>11</v>
      </c>
      <c r="M7" s="62" t="s">
        <v>10</v>
      </c>
      <c r="N7" s="63" t="s">
        <v>11</v>
      </c>
      <c r="O7" s="62" t="s">
        <v>10</v>
      </c>
      <c r="P7" s="63" t="s">
        <v>11</v>
      </c>
      <c r="Q7" s="31" t="s">
        <v>10</v>
      </c>
      <c r="R7" s="33" t="s">
        <v>11</v>
      </c>
      <c r="S7" s="31" t="s">
        <v>10</v>
      </c>
      <c r="T7" s="33" t="s">
        <v>11</v>
      </c>
      <c r="U7" s="31" t="s">
        <v>10</v>
      </c>
      <c r="V7" s="33" t="s">
        <v>11</v>
      </c>
      <c r="W7" s="31" t="s">
        <v>10</v>
      </c>
      <c r="X7" s="33" t="s">
        <v>11</v>
      </c>
      <c r="Y7" s="31" t="s">
        <v>10</v>
      </c>
      <c r="Z7" s="33" t="s">
        <v>11</v>
      </c>
      <c r="AA7" s="31" t="s">
        <v>10</v>
      </c>
      <c r="AB7" s="33" t="s">
        <v>11</v>
      </c>
      <c r="AC7" s="31" t="s">
        <v>10</v>
      </c>
      <c r="AD7" s="33" t="s">
        <v>11</v>
      </c>
      <c r="AE7" s="31" t="s">
        <v>10</v>
      </c>
      <c r="AF7" s="33" t="s">
        <v>11</v>
      </c>
      <c r="AG7" s="64" t="s">
        <v>10</v>
      </c>
      <c r="AH7" s="65" t="s">
        <v>11</v>
      </c>
      <c r="AI7" s="64" t="s">
        <v>10</v>
      </c>
      <c r="AJ7" s="65" t="s">
        <v>11</v>
      </c>
      <c r="AK7" s="64" t="s">
        <v>10</v>
      </c>
      <c r="AL7" s="65" t="s">
        <v>11</v>
      </c>
      <c r="AM7" s="64" t="s">
        <v>10</v>
      </c>
      <c r="AN7" s="65" t="s">
        <v>11</v>
      </c>
      <c r="AO7" s="66" t="s">
        <v>12</v>
      </c>
      <c r="AP7" s="67" t="s">
        <v>13</v>
      </c>
      <c r="AQ7" s="27" t="s">
        <v>10</v>
      </c>
      <c r="AR7" s="33" t="s">
        <v>11</v>
      </c>
      <c r="AS7" s="64" t="s">
        <v>10</v>
      </c>
      <c r="AT7" s="65" t="s">
        <v>11</v>
      </c>
      <c r="AU7" s="64" t="s">
        <v>10</v>
      </c>
      <c r="AV7" s="65" t="s">
        <v>11</v>
      </c>
      <c r="AW7" s="64" t="s">
        <v>10</v>
      </c>
      <c r="AX7" s="67" t="s">
        <v>11</v>
      </c>
      <c r="AY7" s="64" t="s">
        <v>10</v>
      </c>
      <c r="AZ7" s="124" t="s">
        <v>11</v>
      </c>
      <c r="BA7" s="66" t="s">
        <v>10</v>
      </c>
      <c r="BB7" s="65" t="s">
        <v>11</v>
      </c>
      <c r="BC7" s="31" t="s">
        <v>10</v>
      </c>
      <c r="BD7" s="32" t="s">
        <v>11</v>
      </c>
      <c r="BE7" s="27" t="s">
        <v>10</v>
      </c>
      <c r="BF7" s="33" t="s">
        <v>11</v>
      </c>
      <c r="BG7" s="27" t="s">
        <v>10</v>
      </c>
      <c r="BH7" s="30" t="s">
        <v>11</v>
      </c>
      <c r="BI7" s="31" t="s">
        <v>10</v>
      </c>
      <c r="BJ7" s="33" t="s">
        <v>11</v>
      </c>
      <c r="BK7" s="5"/>
    </row>
    <row r="8" spans="1:66" s="15" customFormat="1" ht="40.200000000000003" customHeight="1" thickBot="1" x14ac:dyDescent="0.35">
      <c r="A8" s="68">
        <v>1</v>
      </c>
      <c r="B8" s="69" t="s">
        <v>22</v>
      </c>
      <c r="C8" s="70">
        <v>991</v>
      </c>
      <c r="D8" s="71">
        <f t="shared" ref="D8:D35" si="0">C8*2</f>
        <v>1982</v>
      </c>
      <c r="E8" s="72">
        <v>81</v>
      </c>
      <c r="F8" s="73">
        <v>68</v>
      </c>
      <c r="G8" s="74">
        <v>126</v>
      </c>
      <c r="H8" s="39">
        <f>G8/D8*100</f>
        <v>6.3572149344096873</v>
      </c>
      <c r="I8" s="75">
        <v>5</v>
      </c>
      <c r="J8" s="76">
        <v>64</v>
      </c>
      <c r="K8" s="77">
        <v>49</v>
      </c>
      <c r="L8" s="78">
        <v>1111</v>
      </c>
      <c r="M8" s="48">
        <v>9</v>
      </c>
      <c r="N8" s="48">
        <v>164</v>
      </c>
      <c r="O8" s="48">
        <v>59</v>
      </c>
      <c r="P8" s="53">
        <v>1326</v>
      </c>
      <c r="Q8" s="79">
        <v>1</v>
      </c>
      <c r="R8" s="50">
        <v>10</v>
      </c>
      <c r="S8" s="50">
        <v>7</v>
      </c>
      <c r="T8" s="80">
        <v>70</v>
      </c>
      <c r="U8" s="79">
        <v>6</v>
      </c>
      <c r="V8" s="50">
        <v>3.79</v>
      </c>
      <c r="W8" s="50">
        <v>2</v>
      </c>
      <c r="X8" s="80">
        <v>1.69</v>
      </c>
      <c r="Y8" s="44"/>
      <c r="Z8" s="44"/>
      <c r="AA8" s="44"/>
      <c r="AB8" s="44"/>
      <c r="AC8" s="44"/>
      <c r="AD8" s="44"/>
      <c r="AE8" s="44"/>
      <c r="AF8" s="46"/>
      <c r="AG8" s="79">
        <v>1</v>
      </c>
      <c r="AH8" s="81">
        <v>10</v>
      </c>
      <c r="AI8" s="81">
        <v>7</v>
      </c>
      <c r="AJ8" s="82">
        <v>70</v>
      </c>
      <c r="AK8" s="79">
        <v>4</v>
      </c>
      <c r="AL8" s="81">
        <v>86</v>
      </c>
      <c r="AM8" s="81">
        <v>40</v>
      </c>
      <c r="AN8" s="82">
        <v>853</v>
      </c>
      <c r="AO8" s="50">
        <f t="shared" ref="AO8:AO29" si="1">I8+K8</f>
        <v>54</v>
      </c>
      <c r="AP8" s="51">
        <f t="shared" ref="AP8:AP29" si="2">J8+L8</f>
        <v>1175</v>
      </c>
      <c r="AQ8" s="83">
        <v>52</v>
      </c>
      <c r="AR8" s="84">
        <v>1722</v>
      </c>
      <c r="AS8" s="23">
        <f>Q8+S8</f>
        <v>8</v>
      </c>
      <c r="AT8" s="125">
        <f>R8+T8</f>
        <v>80</v>
      </c>
      <c r="AU8" s="81">
        <v>202</v>
      </c>
      <c r="AV8" s="81">
        <v>4584</v>
      </c>
      <c r="AW8" s="81">
        <v>1086</v>
      </c>
      <c r="AX8" s="81">
        <v>19555</v>
      </c>
      <c r="AY8" s="125">
        <f>BC8+Q8</f>
        <v>251</v>
      </c>
      <c r="AZ8" s="125">
        <f>BD8+R8</f>
        <v>5858</v>
      </c>
      <c r="BA8" s="125">
        <f>BE8+S8</f>
        <v>1149</v>
      </c>
      <c r="BB8" s="24">
        <f>BF8+T8</f>
        <v>20831</v>
      </c>
      <c r="BC8" s="50">
        <v>250</v>
      </c>
      <c r="BD8" s="44">
        <v>5848</v>
      </c>
      <c r="BE8" s="85">
        <v>1142</v>
      </c>
      <c r="BF8" s="86">
        <v>20761</v>
      </c>
      <c r="BG8" s="87">
        <v>315</v>
      </c>
      <c r="BH8" s="88">
        <v>4339</v>
      </c>
      <c r="BI8" s="89">
        <v>66</v>
      </c>
      <c r="BJ8" s="90">
        <v>938</v>
      </c>
      <c r="BK8" s="20"/>
      <c r="BL8" s="14"/>
      <c r="BM8" s="14"/>
      <c r="BN8" s="14"/>
    </row>
    <row r="9" spans="1:66" s="15" customFormat="1" ht="40.200000000000003" customHeight="1" thickBot="1" x14ac:dyDescent="0.35">
      <c r="A9" s="34">
        <v>2</v>
      </c>
      <c r="B9" s="35" t="s">
        <v>31</v>
      </c>
      <c r="C9" s="70">
        <v>635</v>
      </c>
      <c r="D9" s="38">
        <f t="shared" si="0"/>
        <v>1270</v>
      </c>
      <c r="E9" s="36">
        <v>6</v>
      </c>
      <c r="F9" s="37">
        <v>3</v>
      </c>
      <c r="G9" s="38">
        <v>0</v>
      </c>
      <c r="H9" s="39">
        <f t="shared" ref="H9:H36" si="3">G9/D9*100</f>
        <v>0</v>
      </c>
      <c r="I9" s="40">
        <v>1</v>
      </c>
      <c r="J9" s="41">
        <v>10</v>
      </c>
      <c r="K9" s="41">
        <v>5</v>
      </c>
      <c r="L9" s="41">
        <v>68</v>
      </c>
      <c r="M9" s="41">
        <v>0</v>
      </c>
      <c r="N9" s="41">
        <v>0</v>
      </c>
      <c r="O9" s="41">
        <v>3</v>
      </c>
      <c r="P9" s="42">
        <v>38.51</v>
      </c>
      <c r="Q9" s="43">
        <v>0</v>
      </c>
      <c r="R9" s="44">
        <v>0</v>
      </c>
      <c r="S9" s="44">
        <v>0</v>
      </c>
      <c r="T9" s="45">
        <v>0</v>
      </c>
      <c r="U9" s="43">
        <v>0</v>
      </c>
      <c r="V9" s="44">
        <v>0</v>
      </c>
      <c r="W9" s="44">
        <v>0</v>
      </c>
      <c r="X9" s="45">
        <v>0</v>
      </c>
      <c r="Y9" s="44"/>
      <c r="Z9" s="44"/>
      <c r="AA9" s="44"/>
      <c r="AB9" s="44"/>
      <c r="AC9" s="44"/>
      <c r="AD9" s="44"/>
      <c r="AE9" s="44"/>
      <c r="AF9" s="46"/>
      <c r="AG9" s="47">
        <v>0</v>
      </c>
      <c r="AH9" s="48">
        <v>0</v>
      </c>
      <c r="AI9" s="48">
        <v>0</v>
      </c>
      <c r="AJ9" s="49">
        <v>0</v>
      </c>
      <c r="AK9" s="47">
        <v>0</v>
      </c>
      <c r="AL9" s="48">
        <v>0</v>
      </c>
      <c r="AM9" s="48">
        <v>0</v>
      </c>
      <c r="AN9" s="49">
        <v>0</v>
      </c>
      <c r="AO9" s="50">
        <f t="shared" si="1"/>
        <v>6</v>
      </c>
      <c r="AP9" s="51">
        <f t="shared" si="2"/>
        <v>78</v>
      </c>
      <c r="AQ9" s="40">
        <v>3</v>
      </c>
      <c r="AR9" s="37">
        <v>150</v>
      </c>
      <c r="AS9" s="126">
        <f t="shared" ref="AS9:AS35" si="4">Q9+S9</f>
        <v>0</v>
      </c>
      <c r="AT9" s="41">
        <f t="shared" ref="AT9:AT35" si="5">R9+T9</f>
        <v>0</v>
      </c>
      <c r="AU9" s="48">
        <v>993</v>
      </c>
      <c r="AV9" s="48">
        <v>19220.21</v>
      </c>
      <c r="AW9" s="48">
        <v>999</v>
      </c>
      <c r="AX9" s="48">
        <v>19187</v>
      </c>
      <c r="AY9" s="41">
        <f t="shared" ref="AY9:AY36" si="6">BC9+Q9</f>
        <v>1001</v>
      </c>
      <c r="AZ9" s="41">
        <f t="shared" ref="AZ9:AZ36" si="7">BD9+R9</f>
        <v>19302</v>
      </c>
      <c r="BA9" s="41">
        <f t="shared" ref="BA9:BA36" si="8">BE9+S9</f>
        <v>1000</v>
      </c>
      <c r="BB9" s="94">
        <f t="shared" ref="BB9:BB36" si="9">BF9+T9</f>
        <v>19201</v>
      </c>
      <c r="BC9" s="44">
        <v>1001</v>
      </c>
      <c r="BD9" s="44">
        <v>19302</v>
      </c>
      <c r="BE9" s="85">
        <v>1000</v>
      </c>
      <c r="BF9" s="86">
        <v>19201</v>
      </c>
      <c r="BG9" s="47">
        <v>271</v>
      </c>
      <c r="BH9" s="49">
        <v>4062.2918016000003</v>
      </c>
      <c r="BI9" s="52">
        <v>3</v>
      </c>
      <c r="BJ9" s="49">
        <v>51</v>
      </c>
      <c r="BK9" s="14"/>
      <c r="BL9" s="14"/>
      <c r="BM9" s="14"/>
      <c r="BN9" s="14"/>
    </row>
    <row r="10" spans="1:66" s="17" customFormat="1" ht="40.200000000000003" customHeight="1" thickBot="1" x14ac:dyDescent="0.35">
      <c r="A10" s="68">
        <v>3</v>
      </c>
      <c r="B10" s="35" t="s">
        <v>14</v>
      </c>
      <c r="C10" s="70">
        <v>167</v>
      </c>
      <c r="D10" s="38">
        <f t="shared" si="0"/>
        <v>334</v>
      </c>
      <c r="E10" s="36">
        <v>72</v>
      </c>
      <c r="F10" s="37">
        <v>27</v>
      </c>
      <c r="G10" s="38">
        <v>4</v>
      </c>
      <c r="H10" s="39">
        <f t="shared" si="3"/>
        <v>1.1976047904191618</v>
      </c>
      <c r="I10" s="40">
        <v>20</v>
      </c>
      <c r="J10" s="41">
        <v>313</v>
      </c>
      <c r="K10" s="41">
        <v>52</v>
      </c>
      <c r="L10" s="41">
        <v>858</v>
      </c>
      <c r="M10" s="41">
        <v>11</v>
      </c>
      <c r="N10" s="41">
        <v>192</v>
      </c>
      <c r="O10" s="41">
        <v>16</v>
      </c>
      <c r="P10" s="42">
        <v>217</v>
      </c>
      <c r="Q10" s="43">
        <v>2</v>
      </c>
      <c r="R10" s="44">
        <v>33</v>
      </c>
      <c r="S10" s="44">
        <v>1</v>
      </c>
      <c r="T10" s="45">
        <v>22</v>
      </c>
      <c r="U10" s="43">
        <v>1</v>
      </c>
      <c r="V10" s="44">
        <v>8</v>
      </c>
      <c r="W10" s="44">
        <v>1</v>
      </c>
      <c r="X10" s="45">
        <v>7</v>
      </c>
      <c r="Y10" s="44"/>
      <c r="Z10" s="44"/>
      <c r="AA10" s="44"/>
      <c r="AB10" s="44"/>
      <c r="AC10" s="44"/>
      <c r="AD10" s="44"/>
      <c r="AE10" s="44"/>
      <c r="AF10" s="46"/>
      <c r="AG10" s="44">
        <v>2</v>
      </c>
      <c r="AH10" s="44">
        <v>20</v>
      </c>
      <c r="AI10" s="44">
        <v>1</v>
      </c>
      <c r="AJ10" s="44">
        <v>10</v>
      </c>
      <c r="AK10" s="47">
        <v>4</v>
      </c>
      <c r="AL10" s="48">
        <v>42</v>
      </c>
      <c r="AM10" s="48">
        <v>2</v>
      </c>
      <c r="AN10" s="49">
        <v>35</v>
      </c>
      <c r="AO10" s="50">
        <f t="shared" si="1"/>
        <v>72</v>
      </c>
      <c r="AP10" s="51">
        <f t="shared" si="2"/>
        <v>1171</v>
      </c>
      <c r="AQ10" s="40">
        <v>4</v>
      </c>
      <c r="AR10" s="37">
        <v>67</v>
      </c>
      <c r="AS10" s="126">
        <f t="shared" si="4"/>
        <v>3</v>
      </c>
      <c r="AT10" s="41">
        <f t="shared" si="5"/>
        <v>55</v>
      </c>
      <c r="AU10" s="48">
        <v>407</v>
      </c>
      <c r="AV10" s="48">
        <v>7696</v>
      </c>
      <c r="AW10" s="48">
        <v>411</v>
      </c>
      <c r="AX10" s="48">
        <v>7746</v>
      </c>
      <c r="AY10" s="41">
        <f t="shared" si="6"/>
        <v>421</v>
      </c>
      <c r="AZ10" s="41">
        <f t="shared" si="7"/>
        <v>7898</v>
      </c>
      <c r="BA10" s="41">
        <f t="shared" si="8"/>
        <v>418</v>
      </c>
      <c r="BB10" s="94">
        <f t="shared" si="9"/>
        <v>7861</v>
      </c>
      <c r="BC10" s="44">
        <v>419</v>
      </c>
      <c r="BD10" s="44">
        <v>7865</v>
      </c>
      <c r="BE10" s="85">
        <v>417</v>
      </c>
      <c r="BF10" s="86">
        <v>7839</v>
      </c>
      <c r="BG10" s="47">
        <v>410</v>
      </c>
      <c r="BH10" s="49">
        <v>7735</v>
      </c>
      <c r="BI10" s="52">
        <v>0</v>
      </c>
      <c r="BJ10" s="49">
        <v>0</v>
      </c>
      <c r="BK10" s="16"/>
      <c r="BL10" s="16"/>
      <c r="BM10" s="16"/>
      <c r="BN10" s="16"/>
    </row>
    <row r="11" spans="1:66" s="15" customFormat="1" ht="40.200000000000003" customHeight="1" thickBot="1" x14ac:dyDescent="0.35">
      <c r="A11" s="34">
        <v>4</v>
      </c>
      <c r="B11" s="35" t="s">
        <v>23</v>
      </c>
      <c r="C11" s="70">
        <v>177</v>
      </c>
      <c r="D11" s="38">
        <f t="shared" si="0"/>
        <v>354</v>
      </c>
      <c r="E11" s="36">
        <v>65</v>
      </c>
      <c r="F11" s="37">
        <v>3</v>
      </c>
      <c r="G11" s="38">
        <v>0</v>
      </c>
      <c r="H11" s="39">
        <f t="shared" si="3"/>
        <v>0</v>
      </c>
      <c r="I11" s="40">
        <v>37</v>
      </c>
      <c r="J11" s="41">
        <v>694</v>
      </c>
      <c r="K11" s="41">
        <v>28</v>
      </c>
      <c r="L11" s="41">
        <v>424</v>
      </c>
      <c r="M11" s="41">
        <v>1</v>
      </c>
      <c r="N11" s="41">
        <v>40</v>
      </c>
      <c r="O11" s="41">
        <v>2</v>
      </c>
      <c r="P11" s="42">
        <v>25</v>
      </c>
      <c r="Q11" s="43">
        <v>0</v>
      </c>
      <c r="R11" s="44">
        <v>0</v>
      </c>
      <c r="S11" s="44">
        <v>0</v>
      </c>
      <c r="T11" s="45">
        <v>0</v>
      </c>
      <c r="U11" s="43">
        <v>0</v>
      </c>
      <c r="V11" s="44">
        <v>0</v>
      </c>
      <c r="W11" s="44">
        <v>0</v>
      </c>
      <c r="X11" s="45">
        <v>0</v>
      </c>
      <c r="Y11" s="44"/>
      <c r="Z11" s="44"/>
      <c r="AA11" s="44"/>
      <c r="AB11" s="44"/>
      <c r="AC11" s="44"/>
      <c r="AD11" s="44"/>
      <c r="AE11" s="44"/>
      <c r="AF11" s="46"/>
      <c r="AG11" s="47">
        <v>0</v>
      </c>
      <c r="AH11" s="48">
        <v>0</v>
      </c>
      <c r="AI11" s="48">
        <v>0</v>
      </c>
      <c r="AJ11" s="49">
        <v>0</v>
      </c>
      <c r="AK11" s="47">
        <v>0</v>
      </c>
      <c r="AL11" s="48">
        <v>0</v>
      </c>
      <c r="AM11" s="48">
        <v>0</v>
      </c>
      <c r="AN11" s="49">
        <v>0</v>
      </c>
      <c r="AO11" s="50">
        <f t="shared" ref="AO11" si="10">I11+K11</f>
        <v>65</v>
      </c>
      <c r="AP11" s="51">
        <f t="shared" ref="AP11" si="11">J11+L11</f>
        <v>1118</v>
      </c>
      <c r="AQ11" s="40">
        <v>0</v>
      </c>
      <c r="AR11" s="37">
        <v>0</v>
      </c>
      <c r="AS11" s="126">
        <f t="shared" si="4"/>
        <v>0</v>
      </c>
      <c r="AT11" s="41">
        <f t="shared" si="5"/>
        <v>0</v>
      </c>
      <c r="AU11" s="48">
        <v>451</v>
      </c>
      <c r="AV11" s="48">
        <v>8133</v>
      </c>
      <c r="AW11" s="48">
        <v>516</v>
      </c>
      <c r="AX11" s="48">
        <v>9260</v>
      </c>
      <c r="AY11" s="41">
        <f t="shared" si="6"/>
        <v>465</v>
      </c>
      <c r="AZ11" s="41">
        <f t="shared" si="7"/>
        <v>8284</v>
      </c>
      <c r="BA11" s="41">
        <f t="shared" si="8"/>
        <v>521</v>
      </c>
      <c r="BB11" s="94">
        <f t="shared" si="9"/>
        <v>9329</v>
      </c>
      <c r="BC11" s="44">
        <v>465</v>
      </c>
      <c r="BD11" s="44">
        <v>8284</v>
      </c>
      <c r="BE11" s="85">
        <v>521</v>
      </c>
      <c r="BF11" s="86">
        <v>9329</v>
      </c>
      <c r="BG11" s="47">
        <v>113</v>
      </c>
      <c r="BH11" s="49">
        <v>1624</v>
      </c>
      <c r="BI11" s="52">
        <v>12</v>
      </c>
      <c r="BJ11" s="49">
        <v>151</v>
      </c>
      <c r="BK11" s="14"/>
      <c r="BL11" s="14"/>
      <c r="BM11" s="14"/>
      <c r="BN11" s="14"/>
    </row>
    <row r="12" spans="1:66" s="17" customFormat="1" ht="40.200000000000003" customHeight="1" thickBot="1" x14ac:dyDescent="0.35">
      <c r="A12" s="68">
        <v>5</v>
      </c>
      <c r="B12" s="35" t="s">
        <v>32</v>
      </c>
      <c r="C12" s="70">
        <v>158</v>
      </c>
      <c r="D12" s="38">
        <f t="shared" si="0"/>
        <v>316</v>
      </c>
      <c r="E12" s="36">
        <v>4</v>
      </c>
      <c r="F12" s="37">
        <v>1</v>
      </c>
      <c r="G12" s="38">
        <v>0</v>
      </c>
      <c r="H12" s="39">
        <f t="shared" si="3"/>
        <v>0</v>
      </c>
      <c r="I12" s="40">
        <v>0</v>
      </c>
      <c r="J12" s="41">
        <v>0</v>
      </c>
      <c r="K12" s="41">
        <v>4</v>
      </c>
      <c r="L12" s="41">
        <v>123</v>
      </c>
      <c r="M12" s="41">
        <v>0</v>
      </c>
      <c r="N12" s="41">
        <v>0</v>
      </c>
      <c r="O12" s="41">
        <v>1</v>
      </c>
      <c r="P12" s="42">
        <v>15</v>
      </c>
      <c r="Q12" s="43">
        <v>0</v>
      </c>
      <c r="R12" s="44">
        <v>0</v>
      </c>
      <c r="S12" s="44">
        <v>0</v>
      </c>
      <c r="T12" s="45">
        <v>0</v>
      </c>
      <c r="U12" s="43">
        <v>5</v>
      </c>
      <c r="V12" s="44">
        <v>68</v>
      </c>
      <c r="W12" s="44">
        <v>0</v>
      </c>
      <c r="X12" s="45">
        <v>0</v>
      </c>
      <c r="Y12" s="44"/>
      <c r="Z12" s="44"/>
      <c r="AA12" s="44"/>
      <c r="AB12" s="44"/>
      <c r="AC12" s="44"/>
      <c r="AD12" s="44"/>
      <c r="AE12" s="44"/>
      <c r="AF12" s="46"/>
      <c r="AG12" s="47">
        <v>0</v>
      </c>
      <c r="AH12" s="48">
        <v>0</v>
      </c>
      <c r="AI12" s="48">
        <v>0</v>
      </c>
      <c r="AJ12" s="49">
        <v>0</v>
      </c>
      <c r="AK12" s="47">
        <v>4</v>
      </c>
      <c r="AL12" s="48">
        <v>8</v>
      </c>
      <c r="AM12" s="48">
        <v>0</v>
      </c>
      <c r="AN12" s="49">
        <v>0</v>
      </c>
      <c r="AO12" s="50">
        <f t="shared" si="1"/>
        <v>4</v>
      </c>
      <c r="AP12" s="51">
        <f t="shared" si="2"/>
        <v>123</v>
      </c>
      <c r="AQ12" s="40">
        <v>2</v>
      </c>
      <c r="AR12" s="37">
        <v>15</v>
      </c>
      <c r="AS12" s="126">
        <f t="shared" si="4"/>
        <v>0</v>
      </c>
      <c r="AT12" s="41">
        <f t="shared" si="5"/>
        <v>0</v>
      </c>
      <c r="AU12" s="48">
        <v>16</v>
      </c>
      <c r="AV12" s="48">
        <v>223.60000000000002</v>
      </c>
      <c r="AW12" s="48">
        <v>246</v>
      </c>
      <c r="AX12" s="48">
        <v>2003</v>
      </c>
      <c r="AY12" s="41">
        <f t="shared" si="6"/>
        <v>21</v>
      </c>
      <c r="AZ12" s="41">
        <f t="shared" si="7"/>
        <v>291.60000000000002</v>
      </c>
      <c r="BA12" s="41">
        <f t="shared" si="8"/>
        <v>246</v>
      </c>
      <c r="BB12" s="94">
        <f t="shared" si="9"/>
        <v>2003</v>
      </c>
      <c r="BC12" s="44">
        <f t="shared" ref="BC12:BF13" si="12">AU12+U12+W12+Q12</f>
        <v>21</v>
      </c>
      <c r="BD12" s="44">
        <f t="shared" si="12"/>
        <v>291.60000000000002</v>
      </c>
      <c r="BE12" s="85">
        <f t="shared" si="12"/>
        <v>246</v>
      </c>
      <c r="BF12" s="86">
        <f t="shared" si="12"/>
        <v>2003</v>
      </c>
      <c r="BG12" s="47">
        <v>254</v>
      </c>
      <c r="BH12" s="49">
        <v>2002.8553836999999</v>
      </c>
      <c r="BI12" s="52">
        <v>64</v>
      </c>
      <c r="BJ12" s="49">
        <v>499.88306659999995</v>
      </c>
      <c r="BK12" s="16"/>
      <c r="BL12" s="16"/>
      <c r="BM12" s="16"/>
      <c r="BN12" s="16"/>
    </row>
    <row r="13" spans="1:66" s="15" customFormat="1" ht="40.200000000000003" customHeight="1" thickBot="1" x14ac:dyDescent="0.35">
      <c r="A13" s="34">
        <v>6</v>
      </c>
      <c r="B13" s="35" t="s">
        <v>33</v>
      </c>
      <c r="C13" s="70">
        <v>31</v>
      </c>
      <c r="D13" s="38">
        <f t="shared" si="0"/>
        <v>62</v>
      </c>
      <c r="E13" s="36">
        <v>6</v>
      </c>
      <c r="F13" s="37">
        <v>8</v>
      </c>
      <c r="G13" s="38">
        <v>0</v>
      </c>
      <c r="H13" s="39">
        <f t="shared" si="3"/>
        <v>0</v>
      </c>
      <c r="I13" s="40">
        <v>1</v>
      </c>
      <c r="J13" s="41">
        <v>23</v>
      </c>
      <c r="K13" s="41">
        <v>7</v>
      </c>
      <c r="L13" s="41">
        <v>267</v>
      </c>
      <c r="M13" s="41">
        <v>1</v>
      </c>
      <c r="N13" s="41">
        <v>23.25</v>
      </c>
      <c r="O13" s="41">
        <v>7</v>
      </c>
      <c r="P13" s="42">
        <v>267</v>
      </c>
      <c r="Q13" s="43">
        <v>0</v>
      </c>
      <c r="R13" s="44">
        <v>0</v>
      </c>
      <c r="S13" s="44">
        <v>0</v>
      </c>
      <c r="T13" s="45">
        <v>0</v>
      </c>
      <c r="U13" s="43">
        <v>0</v>
      </c>
      <c r="V13" s="44">
        <v>0</v>
      </c>
      <c r="W13" s="44">
        <v>0</v>
      </c>
      <c r="X13" s="45">
        <v>0</v>
      </c>
      <c r="Y13" s="44"/>
      <c r="Z13" s="44"/>
      <c r="AA13" s="44"/>
      <c r="AB13" s="44"/>
      <c r="AC13" s="44"/>
      <c r="AD13" s="44"/>
      <c r="AE13" s="44"/>
      <c r="AF13" s="46"/>
      <c r="AG13" s="47">
        <v>0</v>
      </c>
      <c r="AH13" s="48">
        <v>0</v>
      </c>
      <c r="AI13" s="48">
        <v>0</v>
      </c>
      <c r="AJ13" s="49">
        <v>0</v>
      </c>
      <c r="AK13" s="47">
        <v>0</v>
      </c>
      <c r="AL13" s="48">
        <v>0</v>
      </c>
      <c r="AM13" s="48">
        <v>0</v>
      </c>
      <c r="AN13" s="49">
        <v>0</v>
      </c>
      <c r="AO13" s="50">
        <f t="shared" si="1"/>
        <v>8</v>
      </c>
      <c r="AP13" s="51">
        <f t="shared" si="2"/>
        <v>290</v>
      </c>
      <c r="AQ13" s="40">
        <v>0</v>
      </c>
      <c r="AR13" s="37">
        <v>0</v>
      </c>
      <c r="AS13" s="126">
        <f t="shared" si="4"/>
        <v>0</v>
      </c>
      <c r="AT13" s="41">
        <f t="shared" si="5"/>
        <v>0</v>
      </c>
      <c r="AU13" s="48">
        <v>0</v>
      </c>
      <c r="AV13" s="48">
        <v>0</v>
      </c>
      <c r="AW13" s="48">
        <v>10</v>
      </c>
      <c r="AX13" s="48">
        <v>172</v>
      </c>
      <c r="AY13" s="41">
        <f t="shared" si="6"/>
        <v>0</v>
      </c>
      <c r="AZ13" s="41">
        <f t="shared" si="7"/>
        <v>0</v>
      </c>
      <c r="BA13" s="41">
        <f t="shared" si="8"/>
        <v>10</v>
      </c>
      <c r="BB13" s="94">
        <f t="shared" si="9"/>
        <v>172</v>
      </c>
      <c r="BC13" s="44">
        <f t="shared" si="12"/>
        <v>0</v>
      </c>
      <c r="BD13" s="44">
        <f t="shared" si="12"/>
        <v>0</v>
      </c>
      <c r="BE13" s="85">
        <f t="shared" si="12"/>
        <v>10</v>
      </c>
      <c r="BF13" s="86">
        <f t="shared" si="12"/>
        <v>172</v>
      </c>
      <c r="BG13" s="47">
        <v>10</v>
      </c>
      <c r="BH13" s="49">
        <v>172</v>
      </c>
      <c r="BI13" s="52">
        <v>0</v>
      </c>
      <c r="BJ13" s="49">
        <v>0</v>
      </c>
      <c r="BK13" s="14"/>
      <c r="BL13" s="14"/>
      <c r="BM13" s="14"/>
      <c r="BN13" s="14"/>
    </row>
    <row r="14" spans="1:66" s="17" customFormat="1" ht="40.200000000000003" customHeight="1" thickBot="1" x14ac:dyDescent="0.35">
      <c r="A14" s="68">
        <v>7</v>
      </c>
      <c r="B14" s="35" t="s">
        <v>24</v>
      </c>
      <c r="C14" s="70">
        <v>266</v>
      </c>
      <c r="D14" s="38">
        <f t="shared" si="0"/>
        <v>532</v>
      </c>
      <c r="E14" s="36">
        <v>1</v>
      </c>
      <c r="F14" s="37">
        <v>5</v>
      </c>
      <c r="G14" s="38">
        <v>33</v>
      </c>
      <c r="H14" s="39">
        <f t="shared" si="3"/>
        <v>6.2030075187969924</v>
      </c>
      <c r="I14" s="40">
        <v>0</v>
      </c>
      <c r="J14" s="41">
        <v>0</v>
      </c>
      <c r="K14" s="41">
        <v>1</v>
      </c>
      <c r="L14" s="41">
        <v>11</v>
      </c>
      <c r="M14" s="41">
        <v>1</v>
      </c>
      <c r="N14" s="41">
        <v>34.25</v>
      </c>
      <c r="O14" s="41">
        <v>4</v>
      </c>
      <c r="P14" s="42">
        <v>57.35</v>
      </c>
      <c r="Q14" s="43">
        <v>16</v>
      </c>
      <c r="R14" s="44">
        <v>213.5</v>
      </c>
      <c r="S14" s="44">
        <v>3</v>
      </c>
      <c r="T14" s="45">
        <v>49.25</v>
      </c>
      <c r="U14" s="43">
        <v>71</v>
      </c>
      <c r="V14" s="44">
        <v>1541.5</v>
      </c>
      <c r="W14" s="44">
        <v>47</v>
      </c>
      <c r="X14" s="45">
        <v>966.58249999999998</v>
      </c>
      <c r="Y14" s="44"/>
      <c r="Z14" s="44"/>
      <c r="AA14" s="44"/>
      <c r="AB14" s="44"/>
      <c r="AC14" s="44"/>
      <c r="AD14" s="44"/>
      <c r="AE14" s="44"/>
      <c r="AF14" s="46"/>
      <c r="AG14" s="43">
        <v>16</v>
      </c>
      <c r="AH14" s="44">
        <v>213.5</v>
      </c>
      <c r="AI14" s="44">
        <v>3</v>
      </c>
      <c r="AJ14" s="45">
        <v>49.25</v>
      </c>
      <c r="AK14" s="43">
        <v>71</v>
      </c>
      <c r="AL14" s="44">
        <v>1541.5</v>
      </c>
      <c r="AM14" s="44">
        <v>47</v>
      </c>
      <c r="AN14" s="45">
        <v>966.58249999999998</v>
      </c>
      <c r="AO14" s="50">
        <f t="shared" si="1"/>
        <v>1</v>
      </c>
      <c r="AP14" s="51">
        <f t="shared" si="2"/>
        <v>11</v>
      </c>
      <c r="AQ14" s="40">
        <v>2</v>
      </c>
      <c r="AR14" s="37">
        <v>34</v>
      </c>
      <c r="AS14" s="126">
        <f t="shared" si="4"/>
        <v>19</v>
      </c>
      <c r="AT14" s="41">
        <f t="shared" si="5"/>
        <v>262.75</v>
      </c>
      <c r="AU14" s="48">
        <v>311</v>
      </c>
      <c r="AV14" s="48">
        <v>7516.6100000000006</v>
      </c>
      <c r="AW14" s="48">
        <v>353</v>
      </c>
      <c r="AX14" s="48">
        <v>8124</v>
      </c>
      <c r="AY14" s="41">
        <f t="shared" si="6"/>
        <v>619</v>
      </c>
      <c r="AZ14" s="41">
        <f t="shared" si="7"/>
        <v>13804.5</v>
      </c>
      <c r="BA14" s="41">
        <f t="shared" si="8"/>
        <v>519</v>
      </c>
      <c r="BB14" s="94">
        <f t="shared" si="9"/>
        <v>11574.25</v>
      </c>
      <c r="BC14" s="44">
        <v>603</v>
      </c>
      <c r="BD14" s="44">
        <v>13591</v>
      </c>
      <c r="BE14" s="85">
        <v>516</v>
      </c>
      <c r="BF14" s="86">
        <v>11525</v>
      </c>
      <c r="BG14" s="47">
        <v>575</v>
      </c>
      <c r="BH14" s="49">
        <v>13322.920704</v>
      </c>
      <c r="BI14" s="52">
        <v>30</v>
      </c>
      <c r="BJ14" s="49">
        <v>359.5837884</v>
      </c>
      <c r="BK14" s="16"/>
      <c r="BL14" s="16"/>
      <c r="BM14" s="16"/>
      <c r="BN14" s="16"/>
    </row>
    <row r="15" spans="1:66" s="15" customFormat="1" ht="40.200000000000003" customHeight="1" thickBot="1" x14ac:dyDescent="0.35">
      <c r="A15" s="34">
        <v>8</v>
      </c>
      <c r="B15" s="35" t="s">
        <v>25</v>
      </c>
      <c r="C15" s="70">
        <v>150</v>
      </c>
      <c r="D15" s="38">
        <f t="shared" si="0"/>
        <v>300</v>
      </c>
      <c r="E15" s="36">
        <v>6</v>
      </c>
      <c r="F15" s="37">
        <v>3</v>
      </c>
      <c r="G15" s="38">
        <v>7</v>
      </c>
      <c r="H15" s="39">
        <f t="shared" si="3"/>
        <v>2.3333333333333335</v>
      </c>
      <c r="I15" s="91">
        <v>4</v>
      </c>
      <c r="J15" s="92">
        <v>97</v>
      </c>
      <c r="K15" s="92">
        <v>2</v>
      </c>
      <c r="L15" s="92">
        <v>47</v>
      </c>
      <c r="M15" s="48">
        <v>3</v>
      </c>
      <c r="N15" s="48">
        <v>30</v>
      </c>
      <c r="O15" s="48">
        <v>0</v>
      </c>
      <c r="P15" s="53">
        <v>0</v>
      </c>
      <c r="Q15" s="43">
        <v>0</v>
      </c>
      <c r="R15" s="44">
        <v>0</v>
      </c>
      <c r="S15" s="44">
        <v>14</v>
      </c>
      <c r="T15" s="45">
        <v>39.622269199999991</v>
      </c>
      <c r="U15" s="43">
        <v>0</v>
      </c>
      <c r="V15" s="44">
        <v>0</v>
      </c>
      <c r="W15" s="44">
        <v>0</v>
      </c>
      <c r="X15" s="45">
        <v>0</v>
      </c>
      <c r="Y15" s="44"/>
      <c r="Z15" s="44"/>
      <c r="AA15" s="44"/>
      <c r="AB15" s="44"/>
      <c r="AC15" s="44"/>
      <c r="AD15" s="44"/>
      <c r="AE15" s="44"/>
      <c r="AF15" s="46"/>
      <c r="AG15" s="47">
        <v>0</v>
      </c>
      <c r="AH15" s="48">
        <v>0</v>
      </c>
      <c r="AI15" s="48">
        <v>14</v>
      </c>
      <c r="AJ15" s="49">
        <v>39.622269199999991</v>
      </c>
      <c r="AK15" s="47">
        <v>0</v>
      </c>
      <c r="AL15" s="48">
        <v>0</v>
      </c>
      <c r="AM15" s="48">
        <v>0</v>
      </c>
      <c r="AN15" s="49">
        <v>0</v>
      </c>
      <c r="AO15" s="50">
        <f t="shared" si="1"/>
        <v>6</v>
      </c>
      <c r="AP15" s="51">
        <f t="shared" si="2"/>
        <v>144</v>
      </c>
      <c r="AQ15" s="40">
        <v>0</v>
      </c>
      <c r="AR15" s="37">
        <v>0</v>
      </c>
      <c r="AS15" s="126">
        <f t="shared" si="4"/>
        <v>14</v>
      </c>
      <c r="AT15" s="41">
        <f t="shared" si="5"/>
        <v>39.622269199999991</v>
      </c>
      <c r="AU15" s="48">
        <v>41</v>
      </c>
      <c r="AV15" s="48">
        <v>621</v>
      </c>
      <c r="AW15" s="48">
        <v>50</v>
      </c>
      <c r="AX15" s="48">
        <v>795</v>
      </c>
      <c r="AY15" s="41">
        <f t="shared" si="6"/>
        <v>41</v>
      </c>
      <c r="AZ15" s="41">
        <f t="shared" si="7"/>
        <v>621</v>
      </c>
      <c r="BA15" s="41">
        <f t="shared" si="8"/>
        <v>93</v>
      </c>
      <c r="BB15" s="94">
        <f t="shared" si="9"/>
        <v>1092.6222691999999</v>
      </c>
      <c r="BC15" s="44">
        <f>AU15+U15+W15+Q15</f>
        <v>41</v>
      </c>
      <c r="BD15" s="44">
        <f>AV15+V15+X15+R15</f>
        <v>621</v>
      </c>
      <c r="BE15" s="85">
        <v>79</v>
      </c>
      <c r="BF15" s="86">
        <v>1053</v>
      </c>
      <c r="BG15" s="47">
        <v>19</v>
      </c>
      <c r="BH15" s="49">
        <v>228</v>
      </c>
      <c r="BI15" s="52">
        <v>0</v>
      </c>
      <c r="BJ15" s="49">
        <v>533.95448999999996</v>
      </c>
      <c r="BK15" s="14"/>
      <c r="BL15" s="14"/>
      <c r="BM15" s="14"/>
      <c r="BN15" s="14"/>
    </row>
    <row r="16" spans="1:66" s="17" customFormat="1" ht="40.200000000000003" customHeight="1" thickBot="1" x14ac:dyDescent="0.35">
      <c r="A16" s="68">
        <v>9</v>
      </c>
      <c r="B16" s="35" t="s">
        <v>26</v>
      </c>
      <c r="C16" s="70">
        <v>216</v>
      </c>
      <c r="D16" s="38">
        <f t="shared" si="0"/>
        <v>432</v>
      </c>
      <c r="E16" s="36">
        <v>7</v>
      </c>
      <c r="F16" s="37">
        <v>0</v>
      </c>
      <c r="G16" s="38">
        <v>0</v>
      </c>
      <c r="H16" s="39">
        <f t="shared" si="3"/>
        <v>0</v>
      </c>
      <c r="I16" s="40">
        <v>1</v>
      </c>
      <c r="J16" s="41">
        <v>20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  <c r="Q16" s="43">
        <v>0</v>
      </c>
      <c r="R16" s="44">
        <v>0</v>
      </c>
      <c r="S16" s="44">
        <v>0</v>
      </c>
      <c r="T16" s="45">
        <v>0</v>
      </c>
      <c r="U16" s="43">
        <v>0</v>
      </c>
      <c r="V16" s="44">
        <v>0</v>
      </c>
      <c r="W16" s="44">
        <v>0</v>
      </c>
      <c r="X16" s="45">
        <v>0</v>
      </c>
      <c r="Y16" s="44"/>
      <c r="Z16" s="44"/>
      <c r="AA16" s="44"/>
      <c r="AB16" s="44"/>
      <c r="AC16" s="44"/>
      <c r="AD16" s="44"/>
      <c r="AE16" s="44"/>
      <c r="AF16" s="46"/>
      <c r="AG16" s="47">
        <v>0</v>
      </c>
      <c r="AH16" s="48">
        <v>0</v>
      </c>
      <c r="AI16" s="48">
        <v>0</v>
      </c>
      <c r="AJ16" s="49">
        <v>0</v>
      </c>
      <c r="AK16" s="47">
        <v>0</v>
      </c>
      <c r="AL16" s="48">
        <v>0</v>
      </c>
      <c r="AM16" s="48">
        <v>0</v>
      </c>
      <c r="AN16" s="49">
        <v>0</v>
      </c>
      <c r="AO16" s="50">
        <f t="shared" si="1"/>
        <v>1</v>
      </c>
      <c r="AP16" s="51">
        <f t="shared" si="2"/>
        <v>20</v>
      </c>
      <c r="AQ16" s="40">
        <v>0</v>
      </c>
      <c r="AR16" s="37">
        <v>0</v>
      </c>
      <c r="AS16" s="126">
        <f t="shared" si="4"/>
        <v>0</v>
      </c>
      <c r="AT16" s="41">
        <f t="shared" si="5"/>
        <v>0</v>
      </c>
      <c r="AU16" s="48">
        <v>135</v>
      </c>
      <c r="AV16" s="48">
        <v>2366.9</v>
      </c>
      <c r="AW16" s="48">
        <v>135</v>
      </c>
      <c r="AX16" s="48">
        <v>2366.9</v>
      </c>
      <c r="AY16" s="41">
        <f t="shared" si="6"/>
        <v>135</v>
      </c>
      <c r="AZ16" s="41">
        <f t="shared" si="7"/>
        <v>2366.9</v>
      </c>
      <c r="BA16" s="41">
        <f t="shared" si="8"/>
        <v>135</v>
      </c>
      <c r="BB16" s="94">
        <f t="shared" si="9"/>
        <v>2366.9</v>
      </c>
      <c r="BC16" s="44">
        <f>AU16+U16+W16+Q16</f>
        <v>135</v>
      </c>
      <c r="BD16" s="44">
        <f>AV16+V16+X16+R16</f>
        <v>2366.9</v>
      </c>
      <c r="BE16" s="85">
        <f>AW16+W16+Y16+S16</f>
        <v>135</v>
      </c>
      <c r="BF16" s="86">
        <f>AX16+X16+Z16+T16</f>
        <v>2366.9</v>
      </c>
      <c r="BG16" s="47">
        <v>0</v>
      </c>
      <c r="BH16" s="49">
        <v>0</v>
      </c>
      <c r="BI16" s="52">
        <v>0</v>
      </c>
      <c r="BJ16" s="49">
        <v>0</v>
      </c>
      <c r="BK16" s="16"/>
      <c r="BL16" s="16"/>
      <c r="BM16" s="16"/>
      <c r="BN16" s="16"/>
    </row>
    <row r="17" spans="1:66" s="17" customFormat="1" ht="40.200000000000003" customHeight="1" thickBot="1" x14ac:dyDescent="0.35">
      <c r="A17" s="34">
        <v>10</v>
      </c>
      <c r="B17" s="35" t="s">
        <v>27</v>
      </c>
      <c r="C17" s="70">
        <v>102</v>
      </c>
      <c r="D17" s="38">
        <f t="shared" si="0"/>
        <v>204</v>
      </c>
      <c r="E17" s="36">
        <v>12</v>
      </c>
      <c r="F17" s="37">
        <v>15</v>
      </c>
      <c r="G17" s="38">
        <v>29</v>
      </c>
      <c r="H17" s="39">
        <f t="shared" si="3"/>
        <v>14.215686274509803</v>
      </c>
      <c r="I17" s="40">
        <v>3</v>
      </c>
      <c r="J17" s="41">
        <v>40</v>
      </c>
      <c r="K17" s="92">
        <v>5</v>
      </c>
      <c r="L17" s="92">
        <v>210</v>
      </c>
      <c r="M17" s="48">
        <v>5</v>
      </c>
      <c r="N17" s="48">
        <v>47</v>
      </c>
      <c r="O17" s="48">
        <v>10</v>
      </c>
      <c r="P17" s="53">
        <v>62.3</v>
      </c>
      <c r="Q17" s="47">
        <v>29</v>
      </c>
      <c r="R17" s="48">
        <v>435</v>
      </c>
      <c r="S17" s="48">
        <v>0</v>
      </c>
      <c r="T17" s="49">
        <v>0</v>
      </c>
      <c r="U17" s="93">
        <v>29</v>
      </c>
      <c r="V17" s="93">
        <v>435</v>
      </c>
      <c r="W17" s="93">
        <v>0</v>
      </c>
      <c r="X17" s="93">
        <v>0</v>
      </c>
      <c r="Y17" s="44"/>
      <c r="Z17" s="44"/>
      <c r="AA17" s="44"/>
      <c r="AB17" s="44"/>
      <c r="AC17" s="44"/>
      <c r="AD17" s="44"/>
      <c r="AE17" s="44"/>
      <c r="AF17" s="46"/>
      <c r="AG17" s="47">
        <v>29</v>
      </c>
      <c r="AH17" s="48">
        <v>435</v>
      </c>
      <c r="AI17" s="48">
        <v>0</v>
      </c>
      <c r="AJ17" s="49">
        <v>0</v>
      </c>
      <c r="AK17" s="47">
        <v>29</v>
      </c>
      <c r="AL17" s="48">
        <v>435</v>
      </c>
      <c r="AM17" s="48">
        <v>0</v>
      </c>
      <c r="AN17" s="49">
        <v>0</v>
      </c>
      <c r="AO17" s="50">
        <f t="shared" si="1"/>
        <v>8</v>
      </c>
      <c r="AP17" s="51">
        <f t="shared" si="2"/>
        <v>250</v>
      </c>
      <c r="AQ17" s="40">
        <v>36</v>
      </c>
      <c r="AR17" s="37">
        <v>443</v>
      </c>
      <c r="AS17" s="126">
        <f t="shared" si="4"/>
        <v>29</v>
      </c>
      <c r="AT17" s="41">
        <f t="shared" si="5"/>
        <v>435</v>
      </c>
      <c r="AU17" s="48">
        <v>44</v>
      </c>
      <c r="AV17" s="48">
        <v>576</v>
      </c>
      <c r="AW17" s="48">
        <v>91</v>
      </c>
      <c r="AX17" s="48">
        <v>1099</v>
      </c>
      <c r="AY17" s="41">
        <f t="shared" si="6"/>
        <v>115</v>
      </c>
      <c r="AZ17" s="41">
        <f t="shared" si="7"/>
        <v>1591</v>
      </c>
      <c r="BA17" s="41">
        <f t="shared" si="8"/>
        <v>91</v>
      </c>
      <c r="BB17" s="94">
        <f t="shared" si="9"/>
        <v>1099</v>
      </c>
      <c r="BC17" s="44">
        <v>86</v>
      </c>
      <c r="BD17" s="44">
        <v>1156</v>
      </c>
      <c r="BE17" s="85">
        <f>AW17+W17+Y17+S17</f>
        <v>91</v>
      </c>
      <c r="BF17" s="86">
        <f>AX17+X17+Z17+T17</f>
        <v>1099</v>
      </c>
      <c r="BG17" s="47">
        <v>131</v>
      </c>
      <c r="BH17" s="49">
        <v>1818</v>
      </c>
      <c r="BI17" s="52">
        <v>11</v>
      </c>
      <c r="BJ17" s="49">
        <v>126.9</v>
      </c>
      <c r="BK17" s="16"/>
      <c r="BL17" s="16"/>
      <c r="BM17" s="16"/>
      <c r="BN17" s="16"/>
    </row>
    <row r="18" spans="1:66" s="17" customFormat="1" ht="40.200000000000003" customHeight="1" thickBot="1" x14ac:dyDescent="0.35">
      <c r="A18" s="68">
        <v>11</v>
      </c>
      <c r="B18" s="35" t="s">
        <v>28</v>
      </c>
      <c r="C18" s="70">
        <v>958</v>
      </c>
      <c r="D18" s="38">
        <f t="shared" si="0"/>
        <v>1916</v>
      </c>
      <c r="E18" s="36">
        <v>29</v>
      </c>
      <c r="F18" s="37">
        <v>81</v>
      </c>
      <c r="G18" s="38">
        <v>6</v>
      </c>
      <c r="H18" s="39">
        <f t="shared" si="3"/>
        <v>0.31315240083507306</v>
      </c>
      <c r="I18" s="91">
        <v>315</v>
      </c>
      <c r="J18" s="92">
        <v>63</v>
      </c>
      <c r="K18" s="92">
        <v>145</v>
      </c>
      <c r="L18" s="92">
        <v>89</v>
      </c>
      <c r="M18" s="48">
        <v>81</v>
      </c>
      <c r="N18" s="48">
        <v>800</v>
      </c>
      <c r="O18" s="48">
        <v>0</v>
      </c>
      <c r="P18" s="53">
        <v>0</v>
      </c>
      <c r="Q18" s="43">
        <v>0</v>
      </c>
      <c r="R18" s="44">
        <v>0</v>
      </c>
      <c r="S18" s="44">
        <v>4</v>
      </c>
      <c r="T18" s="45">
        <v>29.4</v>
      </c>
      <c r="U18" s="43">
        <v>11</v>
      </c>
      <c r="V18" s="44">
        <v>68</v>
      </c>
      <c r="W18" s="44">
        <v>7</v>
      </c>
      <c r="X18" s="45">
        <v>45</v>
      </c>
      <c r="Y18" s="44"/>
      <c r="Z18" s="44"/>
      <c r="AA18" s="44"/>
      <c r="AB18" s="44"/>
      <c r="AC18" s="44"/>
      <c r="AD18" s="44"/>
      <c r="AE18" s="44"/>
      <c r="AF18" s="46"/>
      <c r="AG18" s="44">
        <v>0</v>
      </c>
      <c r="AH18" s="45">
        <v>0</v>
      </c>
      <c r="AI18" s="44">
        <v>4</v>
      </c>
      <c r="AJ18" s="45">
        <v>29.4</v>
      </c>
      <c r="AK18" s="47">
        <v>11</v>
      </c>
      <c r="AL18" s="48">
        <v>68</v>
      </c>
      <c r="AM18" s="48">
        <v>7</v>
      </c>
      <c r="AN18" s="49">
        <v>45</v>
      </c>
      <c r="AO18" s="50">
        <f t="shared" si="1"/>
        <v>460</v>
      </c>
      <c r="AP18" s="51">
        <f t="shared" si="2"/>
        <v>152</v>
      </c>
      <c r="AQ18" s="40">
        <v>4</v>
      </c>
      <c r="AR18" s="37">
        <v>52</v>
      </c>
      <c r="AS18" s="126">
        <f t="shared" si="4"/>
        <v>4</v>
      </c>
      <c r="AT18" s="41">
        <f t="shared" si="5"/>
        <v>29.4</v>
      </c>
      <c r="AU18" s="48">
        <v>225</v>
      </c>
      <c r="AV18" s="48">
        <v>3333.6</v>
      </c>
      <c r="AW18" s="48">
        <v>762</v>
      </c>
      <c r="AX18" s="48">
        <v>4252</v>
      </c>
      <c r="AY18" s="41">
        <f t="shared" si="6"/>
        <v>263</v>
      </c>
      <c r="AZ18" s="41">
        <f t="shared" si="7"/>
        <v>3724</v>
      </c>
      <c r="BA18" s="41">
        <f t="shared" si="8"/>
        <v>786</v>
      </c>
      <c r="BB18" s="94">
        <f t="shared" si="9"/>
        <v>4455.3999999999996</v>
      </c>
      <c r="BC18" s="44">
        <v>263</v>
      </c>
      <c r="BD18" s="44">
        <v>3724</v>
      </c>
      <c r="BE18" s="85">
        <v>782</v>
      </c>
      <c r="BF18" s="86">
        <v>4426</v>
      </c>
      <c r="BG18" s="47">
        <v>73</v>
      </c>
      <c r="BH18" s="49">
        <v>1132.1433183759998</v>
      </c>
      <c r="BI18" s="52">
        <v>41</v>
      </c>
      <c r="BJ18" s="49">
        <v>376.88</v>
      </c>
      <c r="BK18" s="16"/>
      <c r="BL18" s="16"/>
      <c r="BM18" s="16"/>
      <c r="BN18" s="16"/>
    </row>
    <row r="19" spans="1:66" s="19" customFormat="1" ht="40.200000000000003" customHeight="1" thickBot="1" x14ac:dyDescent="0.35">
      <c r="A19" s="34">
        <v>12</v>
      </c>
      <c r="B19" s="35" t="s">
        <v>29</v>
      </c>
      <c r="C19" s="70">
        <v>298</v>
      </c>
      <c r="D19" s="38">
        <f t="shared" si="0"/>
        <v>596</v>
      </c>
      <c r="E19" s="36">
        <v>0</v>
      </c>
      <c r="F19" s="37">
        <v>0</v>
      </c>
      <c r="G19" s="38">
        <v>73</v>
      </c>
      <c r="H19" s="39">
        <f t="shared" si="3"/>
        <v>12.248322147651008</v>
      </c>
      <c r="I19" s="40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2">
        <v>0</v>
      </c>
      <c r="Q19" s="43">
        <v>2</v>
      </c>
      <c r="R19" s="44">
        <v>40</v>
      </c>
      <c r="S19" s="44">
        <v>10</v>
      </c>
      <c r="T19" s="45">
        <v>155</v>
      </c>
      <c r="U19" s="43">
        <v>2</v>
      </c>
      <c r="V19" s="44">
        <v>32</v>
      </c>
      <c r="W19" s="44">
        <v>10</v>
      </c>
      <c r="X19" s="45">
        <v>117.7</v>
      </c>
      <c r="Y19" s="44"/>
      <c r="Z19" s="44"/>
      <c r="AA19" s="44"/>
      <c r="AB19" s="44"/>
      <c r="AC19" s="44"/>
      <c r="AD19" s="44"/>
      <c r="AE19" s="44"/>
      <c r="AF19" s="46"/>
      <c r="AG19" s="47">
        <v>2</v>
      </c>
      <c r="AH19" s="48">
        <v>32</v>
      </c>
      <c r="AI19" s="48">
        <v>10</v>
      </c>
      <c r="AJ19" s="49">
        <v>117.7</v>
      </c>
      <c r="AK19" s="47">
        <v>0</v>
      </c>
      <c r="AL19" s="48">
        <v>0</v>
      </c>
      <c r="AM19" s="48">
        <v>0</v>
      </c>
      <c r="AN19" s="49">
        <v>0</v>
      </c>
      <c r="AO19" s="50">
        <f t="shared" si="1"/>
        <v>0</v>
      </c>
      <c r="AP19" s="51">
        <f t="shared" si="2"/>
        <v>0</v>
      </c>
      <c r="AQ19" s="40">
        <v>0</v>
      </c>
      <c r="AR19" s="37">
        <v>0</v>
      </c>
      <c r="AS19" s="126">
        <f t="shared" si="4"/>
        <v>12</v>
      </c>
      <c r="AT19" s="41">
        <f t="shared" si="5"/>
        <v>195</v>
      </c>
      <c r="AU19" s="48">
        <v>12</v>
      </c>
      <c r="AV19" s="48">
        <v>155</v>
      </c>
      <c r="AW19" s="48">
        <v>5</v>
      </c>
      <c r="AX19" s="48">
        <v>75</v>
      </c>
      <c r="AY19" s="41">
        <f t="shared" si="6"/>
        <v>10</v>
      </c>
      <c r="AZ19" s="41">
        <f t="shared" si="7"/>
        <v>176</v>
      </c>
      <c r="BA19" s="41">
        <f t="shared" si="8"/>
        <v>113</v>
      </c>
      <c r="BB19" s="94">
        <f t="shared" si="9"/>
        <v>1056</v>
      </c>
      <c r="BC19" s="44">
        <v>8</v>
      </c>
      <c r="BD19" s="44">
        <v>136</v>
      </c>
      <c r="BE19" s="85">
        <v>103</v>
      </c>
      <c r="BF19" s="86">
        <v>901</v>
      </c>
      <c r="BG19" s="47">
        <v>103</v>
      </c>
      <c r="BH19" s="49">
        <v>933</v>
      </c>
      <c r="BI19" s="52">
        <v>1</v>
      </c>
      <c r="BJ19" s="49">
        <v>20</v>
      </c>
      <c r="BK19" s="18"/>
      <c r="BL19" s="18"/>
      <c r="BM19" s="18"/>
      <c r="BN19" s="18"/>
    </row>
    <row r="20" spans="1:66" s="17" customFormat="1" ht="40.200000000000003" customHeight="1" thickBot="1" x14ac:dyDescent="0.35">
      <c r="A20" s="68">
        <v>13</v>
      </c>
      <c r="B20" s="35" t="s">
        <v>34</v>
      </c>
      <c r="C20" s="70">
        <v>80</v>
      </c>
      <c r="D20" s="38">
        <f t="shared" si="0"/>
        <v>160</v>
      </c>
      <c r="E20" s="36">
        <v>9</v>
      </c>
      <c r="F20" s="37">
        <v>5</v>
      </c>
      <c r="G20" s="38">
        <v>1</v>
      </c>
      <c r="H20" s="39">
        <f t="shared" si="3"/>
        <v>0.625</v>
      </c>
      <c r="I20" s="40">
        <v>0</v>
      </c>
      <c r="J20" s="41">
        <v>0</v>
      </c>
      <c r="K20" s="41">
        <v>13</v>
      </c>
      <c r="L20" s="41">
        <v>193</v>
      </c>
      <c r="M20" s="41">
        <v>0</v>
      </c>
      <c r="N20" s="41">
        <v>0</v>
      </c>
      <c r="O20" s="41">
        <v>5</v>
      </c>
      <c r="P20" s="42">
        <v>0</v>
      </c>
      <c r="Q20" s="43">
        <v>0</v>
      </c>
      <c r="R20" s="44">
        <v>0</v>
      </c>
      <c r="S20" s="44">
        <v>0</v>
      </c>
      <c r="T20" s="45">
        <v>0</v>
      </c>
      <c r="U20" s="43">
        <v>0</v>
      </c>
      <c r="V20" s="44">
        <v>0</v>
      </c>
      <c r="W20" s="44">
        <v>0</v>
      </c>
      <c r="X20" s="45">
        <v>0</v>
      </c>
      <c r="Y20" s="44"/>
      <c r="Z20" s="44"/>
      <c r="AA20" s="44"/>
      <c r="AB20" s="44"/>
      <c r="AC20" s="44"/>
      <c r="AD20" s="44"/>
      <c r="AE20" s="44"/>
      <c r="AF20" s="46"/>
      <c r="AG20" s="47">
        <v>0</v>
      </c>
      <c r="AH20" s="48">
        <v>0</v>
      </c>
      <c r="AI20" s="48">
        <v>0</v>
      </c>
      <c r="AJ20" s="49">
        <v>0</v>
      </c>
      <c r="AK20" s="47">
        <v>0</v>
      </c>
      <c r="AL20" s="48">
        <v>0</v>
      </c>
      <c r="AM20" s="48">
        <v>0</v>
      </c>
      <c r="AN20" s="49">
        <v>0</v>
      </c>
      <c r="AO20" s="50">
        <f t="shared" si="1"/>
        <v>13</v>
      </c>
      <c r="AP20" s="51">
        <f t="shared" si="2"/>
        <v>193</v>
      </c>
      <c r="AQ20" s="40">
        <v>1</v>
      </c>
      <c r="AR20" s="37">
        <v>13</v>
      </c>
      <c r="AS20" s="126">
        <f t="shared" si="4"/>
        <v>0</v>
      </c>
      <c r="AT20" s="41">
        <f t="shared" si="5"/>
        <v>0</v>
      </c>
      <c r="AU20" s="48">
        <v>61</v>
      </c>
      <c r="AV20" s="48">
        <v>1282.52</v>
      </c>
      <c r="AW20" s="48">
        <v>63</v>
      </c>
      <c r="AX20" s="48">
        <v>1308.52</v>
      </c>
      <c r="AY20" s="41">
        <f t="shared" si="6"/>
        <v>61</v>
      </c>
      <c r="AZ20" s="41">
        <f t="shared" si="7"/>
        <v>1282.52</v>
      </c>
      <c r="BA20" s="41">
        <f t="shared" si="8"/>
        <v>63</v>
      </c>
      <c r="BB20" s="94">
        <f t="shared" si="9"/>
        <v>1308.52</v>
      </c>
      <c r="BC20" s="44">
        <f t="shared" ref="BC20:BF22" si="13">AU20+U20+W20+Q20</f>
        <v>61</v>
      </c>
      <c r="BD20" s="44">
        <f t="shared" si="13"/>
        <v>1282.52</v>
      </c>
      <c r="BE20" s="85">
        <f t="shared" si="13"/>
        <v>63</v>
      </c>
      <c r="BF20" s="86">
        <f t="shared" si="13"/>
        <v>1308.52</v>
      </c>
      <c r="BG20" s="47">
        <v>14</v>
      </c>
      <c r="BH20" s="49">
        <v>126.72999999999999</v>
      </c>
      <c r="BI20" s="52">
        <v>5</v>
      </c>
      <c r="BJ20" s="49">
        <v>47</v>
      </c>
      <c r="BK20" s="16"/>
      <c r="BL20" s="16"/>
      <c r="BM20" s="16"/>
      <c r="BN20" s="16"/>
    </row>
    <row r="21" spans="1:66" s="17" customFormat="1" ht="40.200000000000003" customHeight="1" thickBot="1" x14ac:dyDescent="0.35">
      <c r="A21" s="34">
        <v>14</v>
      </c>
      <c r="B21" s="35" t="s">
        <v>35</v>
      </c>
      <c r="C21" s="70">
        <v>18</v>
      </c>
      <c r="D21" s="38">
        <f t="shared" si="0"/>
        <v>36</v>
      </c>
      <c r="E21" s="36">
        <v>0</v>
      </c>
      <c r="F21" s="37">
        <v>0</v>
      </c>
      <c r="G21" s="38">
        <f t="shared" ref="G21:G29" si="14">E21+F21</f>
        <v>0</v>
      </c>
      <c r="H21" s="39">
        <f t="shared" si="3"/>
        <v>0</v>
      </c>
      <c r="I21" s="40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2">
        <v>0</v>
      </c>
      <c r="Q21" s="43">
        <v>0</v>
      </c>
      <c r="R21" s="44">
        <v>0</v>
      </c>
      <c r="S21" s="44">
        <v>0</v>
      </c>
      <c r="T21" s="45">
        <v>0</v>
      </c>
      <c r="U21" s="43">
        <v>0</v>
      </c>
      <c r="V21" s="44">
        <v>0</v>
      </c>
      <c r="W21" s="44">
        <v>0</v>
      </c>
      <c r="X21" s="45">
        <v>0</v>
      </c>
      <c r="Y21" s="44">
        <v>0</v>
      </c>
      <c r="Z21" s="44">
        <v>0</v>
      </c>
      <c r="AA21" s="44">
        <v>0</v>
      </c>
      <c r="AB21" s="44"/>
      <c r="AC21" s="44"/>
      <c r="AD21" s="44"/>
      <c r="AE21" s="44"/>
      <c r="AF21" s="46"/>
      <c r="AG21" s="47">
        <v>0</v>
      </c>
      <c r="AH21" s="48">
        <v>0</v>
      </c>
      <c r="AI21" s="48">
        <v>0</v>
      </c>
      <c r="AJ21" s="49">
        <v>0</v>
      </c>
      <c r="AK21" s="47">
        <v>0</v>
      </c>
      <c r="AL21" s="48">
        <v>0</v>
      </c>
      <c r="AM21" s="48">
        <v>0</v>
      </c>
      <c r="AN21" s="49">
        <v>0</v>
      </c>
      <c r="AO21" s="50">
        <f t="shared" si="1"/>
        <v>0</v>
      </c>
      <c r="AP21" s="51">
        <f t="shared" si="2"/>
        <v>0</v>
      </c>
      <c r="AQ21" s="40">
        <v>0</v>
      </c>
      <c r="AR21" s="37">
        <v>0</v>
      </c>
      <c r="AS21" s="126">
        <f t="shared" si="4"/>
        <v>0</v>
      </c>
      <c r="AT21" s="41">
        <f t="shared" si="5"/>
        <v>0</v>
      </c>
      <c r="AU21" s="48">
        <v>11</v>
      </c>
      <c r="AV21" s="48">
        <v>127</v>
      </c>
      <c r="AW21" s="48">
        <v>2</v>
      </c>
      <c r="AX21" s="48">
        <v>21</v>
      </c>
      <c r="AY21" s="41">
        <f t="shared" si="6"/>
        <v>11</v>
      </c>
      <c r="AZ21" s="41">
        <f t="shared" si="7"/>
        <v>127</v>
      </c>
      <c r="BA21" s="41">
        <f t="shared" si="8"/>
        <v>2</v>
      </c>
      <c r="BB21" s="94">
        <f t="shared" si="9"/>
        <v>21</v>
      </c>
      <c r="BC21" s="44">
        <f t="shared" si="13"/>
        <v>11</v>
      </c>
      <c r="BD21" s="44">
        <f t="shared" si="13"/>
        <v>127</v>
      </c>
      <c r="BE21" s="85">
        <f t="shared" si="13"/>
        <v>2</v>
      </c>
      <c r="BF21" s="86">
        <f t="shared" si="13"/>
        <v>21</v>
      </c>
      <c r="BG21" s="47">
        <v>0</v>
      </c>
      <c r="BH21" s="49">
        <v>0</v>
      </c>
      <c r="BI21" s="52">
        <v>0</v>
      </c>
      <c r="BJ21" s="49">
        <v>0</v>
      </c>
      <c r="BK21" s="16"/>
      <c r="BL21" s="16"/>
      <c r="BM21" s="16"/>
      <c r="BN21" s="16"/>
    </row>
    <row r="22" spans="1:66" s="15" customFormat="1" ht="40.200000000000003" customHeight="1" thickBot="1" x14ac:dyDescent="0.35">
      <c r="A22" s="68">
        <v>15</v>
      </c>
      <c r="B22" s="35" t="s">
        <v>54</v>
      </c>
      <c r="C22" s="70">
        <v>471</v>
      </c>
      <c r="D22" s="38">
        <f t="shared" si="0"/>
        <v>942</v>
      </c>
      <c r="E22" s="36">
        <v>0</v>
      </c>
      <c r="F22" s="37">
        <v>0</v>
      </c>
      <c r="G22" s="38">
        <f t="shared" si="14"/>
        <v>0</v>
      </c>
      <c r="H22" s="39">
        <f t="shared" si="3"/>
        <v>0</v>
      </c>
      <c r="I22" s="40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2">
        <v>0</v>
      </c>
      <c r="Q22" s="43">
        <v>0</v>
      </c>
      <c r="R22" s="44">
        <v>0</v>
      </c>
      <c r="S22" s="44">
        <v>0</v>
      </c>
      <c r="T22" s="45">
        <v>0</v>
      </c>
      <c r="U22" s="43"/>
      <c r="V22" s="44"/>
      <c r="W22" s="44"/>
      <c r="X22" s="45"/>
      <c r="Y22" s="44"/>
      <c r="Z22" s="44"/>
      <c r="AA22" s="44"/>
      <c r="AB22" s="44"/>
      <c r="AC22" s="44"/>
      <c r="AD22" s="44"/>
      <c r="AE22" s="44"/>
      <c r="AF22" s="46"/>
      <c r="AG22" s="47">
        <v>0</v>
      </c>
      <c r="AH22" s="48">
        <v>0</v>
      </c>
      <c r="AI22" s="48">
        <v>0</v>
      </c>
      <c r="AJ22" s="49">
        <v>0</v>
      </c>
      <c r="AK22" s="47">
        <v>0</v>
      </c>
      <c r="AL22" s="48">
        <v>0</v>
      </c>
      <c r="AM22" s="48">
        <v>0</v>
      </c>
      <c r="AN22" s="49">
        <v>0</v>
      </c>
      <c r="AO22" s="50">
        <f t="shared" si="1"/>
        <v>0</v>
      </c>
      <c r="AP22" s="51">
        <f t="shared" si="2"/>
        <v>0</v>
      </c>
      <c r="AQ22" s="40">
        <v>0</v>
      </c>
      <c r="AR22" s="37">
        <v>0</v>
      </c>
      <c r="AS22" s="126">
        <f t="shared" si="4"/>
        <v>0</v>
      </c>
      <c r="AT22" s="41">
        <f t="shared" si="5"/>
        <v>0</v>
      </c>
      <c r="AU22" s="48">
        <v>0</v>
      </c>
      <c r="AV22" s="48">
        <v>0</v>
      </c>
      <c r="AW22" s="48">
        <v>0</v>
      </c>
      <c r="AX22" s="48">
        <v>0</v>
      </c>
      <c r="AY22" s="41">
        <f t="shared" si="6"/>
        <v>0</v>
      </c>
      <c r="AZ22" s="41">
        <f t="shared" si="7"/>
        <v>0</v>
      </c>
      <c r="BA22" s="41">
        <f t="shared" si="8"/>
        <v>0</v>
      </c>
      <c r="BB22" s="94">
        <f t="shared" si="9"/>
        <v>0</v>
      </c>
      <c r="BC22" s="44">
        <f t="shared" si="13"/>
        <v>0</v>
      </c>
      <c r="BD22" s="44">
        <f t="shared" si="13"/>
        <v>0</v>
      </c>
      <c r="BE22" s="85">
        <f t="shared" si="13"/>
        <v>0</v>
      </c>
      <c r="BF22" s="86">
        <f t="shared" si="13"/>
        <v>0</v>
      </c>
      <c r="BG22" s="47">
        <v>0</v>
      </c>
      <c r="BH22" s="49">
        <v>0</v>
      </c>
      <c r="BI22" s="40">
        <v>0</v>
      </c>
      <c r="BJ22" s="94">
        <v>0</v>
      </c>
      <c r="BK22" s="14"/>
      <c r="BL22" s="14"/>
      <c r="BM22" s="14"/>
      <c r="BN22" s="14"/>
    </row>
    <row r="23" spans="1:66" s="15" customFormat="1" ht="40.200000000000003" customHeight="1" thickBot="1" x14ac:dyDescent="0.35">
      <c r="A23" s="34">
        <v>16</v>
      </c>
      <c r="B23" s="35" t="s">
        <v>36</v>
      </c>
      <c r="C23" s="95">
        <v>272</v>
      </c>
      <c r="D23" s="38">
        <f t="shared" si="0"/>
        <v>544</v>
      </c>
      <c r="E23" s="36">
        <v>29</v>
      </c>
      <c r="F23" s="37">
        <v>33</v>
      </c>
      <c r="G23" s="38">
        <v>7</v>
      </c>
      <c r="H23" s="39">
        <f t="shared" si="3"/>
        <v>1.2867647058823528</v>
      </c>
      <c r="I23" s="40">
        <v>0</v>
      </c>
      <c r="J23" s="41">
        <v>0</v>
      </c>
      <c r="K23" s="41">
        <v>12</v>
      </c>
      <c r="L23" s="41">
        <v>249</v>
      </c>
      <c r="M23" s="41">
        <v>0</v>
      </c>
      <c r="N23" s="41">
        <v>0</v>
      </c>
      <c r="O23" s="41">
        <v>33</v>
      </c>
      <c r="P23" s="42">
        <v>642.57303999999999</v>
      </c>
      <c r="Q23" s="43">
        <v>0</v>
      </c>
      <c r="R23" s="44">
        <v>0</v>
      </c>
      <c r="S23" s="44">
        <v>3</v>
      </c>
      <c r="T23" s="45">
        <v>51.117190000000001</v>
      </c>
      <c r="U23" s="43">
        <v>0</v>
      </c>
      <c r="V23" s="44">
        <v>0</v>
      </c>
      <c r="W23" s="44">
        <v>5</v>
      </c>
      <c r="X23" s="45">
        <v>94</v>
      </c>
      <c r="Y23" s="44"/>
      <c r="Z23" s="44"/>
      <c r="AA23" s="44"/>
      <c r="AB23" s="44"/>
      <c r="AC23" s="44"/>
      <c r="AD23" s="44"/>
      <c r="AE23" s="44"/>
      <c r="AF23" s="46"/>
      <c r="AG23" s="43">
        <v>0</v>
      </c>
      <c r="AH23" s="44">
        <v>0</v>
      </c>
      <c r="AI23" s="44">
        <v>3</v>
      </c>
      <c r="AJ23" s="45">
        <v>51.117190000000001</v>
      </c>
      <c r="AK23" s="47">
        <v>0</v>
      </c>
      <c r="AL23" s="48">
        <v>0</v>
      </c>
      <c r="AM23" s="48">
        <v>0</v>
      </c>
      <c r="AN23" s="49">
        <v>0</v>
      </c>
      <c r="AO23" s="50">
        <f t="shared" si="1"/>
        <v>12</v>
      </c>
      <c r="AP23" s="51">
        <f t="shared" si="2"/>
        <v>249</v>
      </c>
      <c r="AQ23" s="40">
        <v>0</v>
      </c>
      <c r="AR23" s="37">
        <v>0</v>
      </c>
      <c r="AS23" s="126">
        <f t="shared" si="4"/>
        <v>3</v>
      </c>
      <c r="AT23" s="41">
        <f t="shared" si="5"/>
        <v>51.117190000000001</v>
      </c>
      <c r="AU23" s="48">
        <v>90</v>
      </c>
      <c r="AV23" s="48">
        <v>1712.2</v>
      </c>
      <c r="AW23" s="48">
        <v>87</v>
      </c>
      <c r="AX23" s="48">
        <v>1879</v>
      </c>
      <c r="AY23" s="41">
        <f t="shared" si="6"/>
        <v>95</v>
      </c>
      <c r="AZ23" s="41">
        <f t="shared" si="7"/>
        <v>1806</v>
      </c>
      <c r="BA23" s="41">
        <f t="shared" si="8"/>
        <v>111</v>
      </c>
      <c r="BB23" s="94">
        <f t="shared" si="9"/>
        <v>2372.1171899999999</v>
      </c>
      <c r="BC23" s="44">
        <v>95</v>
      </c>
      <c r="BD23" s="44">
        <v>1806</v>
      </c>
      <c r="BE23" s="85">
        <v>108</v>
      </c>
      <c r="BF23" s="86">
        <v>2321</v>
      </c>
      <c r="BG23" s="47">
        <v>71</v>
      </c>
      <c r="BH23" s="49">
        <v>658.77202090000014</v>
      </c>
      <c r="BI23" s="52">
        <v>0</v>
      </c>
      <c r="BJ23" s="49">
        <v>0</v>
      </c>
      <c r="BK23" s="14"/>
      <c r="BL23" s="14"/>
      <c r="BM23" s="14"/>
      <c r="BN23" s="14"/>
    </row>
    <row r="24" spans="1:66" s="15" customFormat="1" ht="40.200000000000003" customHeight="1" thickBot="1" x14ac:dyDescent="0.35">
      <c r="A24" s="68">
        <v>17</v>
      </c>
      <c r="B24" s="35" t="s">
        <v>37</v>
      </c>
      <c r="C24" s="70">
        <v>90</v>
      </c>
      <c r="D24" s="38">
        <f t="shared" si="0"/>
        <v>180</v>
      </c>
      <c r="E24" s="36">
        <v>2</v>
      </c>
      <c r="F24" s="37">
        <v>0</v>
      </c>
      <c r="G24" s="38">
        <v>0</v>
      </c>
      <c r="H24" s="39">
        <f t="shared" si="3"/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2">
        <v>0</v>
      </c>
      <c r="Q24" s="43">
        <v>0</v>
      </c>
      <c r="R24" s="44">
        <v>0</v>
      </c>
      <c r="S24" s="44">
        <v>0</v>
      </c>
      <c r="T24" s="45">
        <v>0</v>
      </c>
      <c r="U24" s="43">
        <v>0</v>
      </c>
      <c r="V24" s="44">
        <v>0</v>
      </c>
      <c r="W24" s="44">
        <v>0</v>
      </c>
      <c r="X24" s="45">
        <v>0</v>
      </c>
      <c r="Y24" s="44"/>
      <c r="Z24" s="44"/>
      <c r="AA24" s="44"/>
      <c r="AB24" s="44"/>
      <c r="AC24" s="44"/>
      <c r="AD24" s="44"/>
      <c r="AE24" s="44"/>
      <c r="AF24" s="46"/>
      <c r="AG24" s="47">
        <v>0</v>
      </c>
      <c r="AH24" s="48">
        <v>0</v>
      </c>
      <c r="AI24" s="48">
        <v>0</v>
      </c>
      <c r="AJ24" s="49">
        <v>0</v>
      </c>
      <c r="AK24" s="47">
        <v>0</v>
      </c>
      <c r="AL24" s="48">
        <v>0</v>
      </c>
      <c r="AM24" s="48">
        <v>0</v>
      </c>
      <c r="AN24" s="49">
        <v>0</v>
      </c>
      <c r="AO24" s="50">
        <f t="shared" si="1"/>
        <v>0</v>
      </c>
      <c r="AP24" s="51">
        <f t="shared" si="2"/>
        <v>0</v>
      </c>
      <c r="AQ24" s="40">
        <v>0</v>
      </c>
      <c r="AR24" s="37">
        <v>0</v>
      </c>
      <c r="AS24" s="126">
        <f t="shared" si="4"/>
        <v>0</v>
      </c>
      <c r="AT24" s="41">
        <f t="shared" si="5"/>
        <v>0</v>
      </c>
      <c r="AU24" s="48">
        <v>0</v>
      </c>
      <c r="AV24" s="48">
        <v>0</v>
      </c>
      <c r="AW24" s="48">
        <v>2</v>
      </c>
      <c r="AX24" s="48">
        <v>27</v>
      </c>
      <c r="AY24" s="41">
        <f t="shared" si="6"/>
        <v>0</v>
      </c>
      <c r="AZ24" s="41">
        <f t="shared" si="7"/>
        <v>0</v>
      </c>
      <c r="BA24" s="41">
        <f t="shared" si="8"/>
        <v>2</v>
      </c>
      <c r="BB24" s="94">
        <f t="shared" si="9"/>
        <v>27</v>
      </c>
      <c r="BC24" s="44">
        <f t="shared" ref="BC24:BD27" si="15">AU24+U24+W24+Q24</f>
        <v>0</v>
      </c>
      <c r="BD24" s="44">
        <f t="shared" si="15"/>
        <v>0</v>
      </c>
      <c r="BE24" s="85">
        <v>2</v>
      </c>
      <c r="BF24" s="86">
        <f>AX24+X24+Z24+T24</f>
        <v>27</v>
      </c>
      <c r="BG24" s="47">
        <v>2</v>
      </c>
      <c r="BH24" s="49">
        <v>27</v>
      </c>
      <c r="BI24" s="52">
        <v>0</v>
      </c>
      <c r="BJ24" s="49">
        <v>0</v>
      </c>
      <c r="BK24" s="14"/>
      <c r="BL24" s="14"/>
      <c r="BM24" s="14"/>
      <c r="BN24" s="14"/>
    </row>
    <row r="25" spans="1:66" s="17" customFormat="1" ht="40.200000000000003" customHeight="1" thickBot="1" x14ac:dyDescent="0.35">
      <c r="A25" s="34">
        <v>18</v>
      </c>
      <c r="B25" s="35" t="s">
        <v>38</v>
      </c>
      <c r="C25" s="70">
        <v>96</v>
      </c>
      <c r="D25" s="38">
        <f t="shared" si="0"/>
        <v>192</v>
      </c>
      <c r="E25" s="36">
        <v>0</v>
      </c>
      <c r="F25" s="37">
        <v>0</v>
      </c>
      <c r="G25" s="38">
        <f t="shared" si="14"/>
        <v>0</v>
      </c>
      <c r="H25" s="39">
        <f t="shared" si="3"/>
        <v>0</v>
      </c>
      <c r="I25" s="40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2">
        <v>0</v>
      </c>
      <c r="Q25" s="43">
        <v>0</v>
      </c>
      <c r="R25" s="44">
        <v>0</v>
      </c>
      <c r="S25" s="44">
        <v>0</v>
      </c>
      <c r="T25" s="45">
        <v>0</v>
      </c>
      <c r="U25" s="43">
        <v>0</v>
      </c>
      <c r="V25" s="44">
        <v>0</v>
      </c>
      <c r="W25" s="44">
        <v>0</v>
      </c>
      <c r="X25" s="45">
        <v>0</v>
      </c>
      <c r="Y25" s="44"/>
      <c r="Z25" s="44"/>
      <c r="AA25" s="44"/>
      <c r="AB25" s="44"/>
      <c r="AC25" s="44"/>
      <c r="AD25" s="44"/>
      <c r="AE25" s="44"/>
      <c r="AF25" s="46"/>
      <c r="AG25" s="47">
        <v>0</v>
      </c>
      <c r="AH25" s="48">
        <v>0</v>
      </c>
      <c r="AI25" s="48">
        <v>0</v>
      </c>
      <c r="AJ25" s="49">
        <v>0</v>
      </c>
      <c r="AK25" s="47">
        <v>0</v>
      </c>
      <c r="AL25" s="48">
        <v>0</v>
      </c>
      <c r="AM25" s="48">
        <v>0</v>
      </c>
      <c r="AN25" s="49">
        <v>0</v>
      </c>
      <c r="AO25" s="50">
        <f t="shared" si="1"/>
        <v>0</v>
      </c>
      <c r="AP25" s="51">
        <f t="shared" si="2"/>
        <v>0</v>
      </c>
      <c r="AQ25" s="40">
        <v>0</v>
      </c>
      <c r="AR25" s="37">
        <v>0</v>
      </c>
      <c r="AS25" s="126">
        <f t="shared" si="4"/>
        <v>0</v>
      </c>
      <c r="AT25" s="41">
        <f t="shared" si="5"/>
        <v>0</v>
      </c>
      <c r="AU25" s="48">
        <v>0</v>
      </c>
      <c r="AV25" s="48">
        <v>0</v>
      </c>
      <c r="AW25" s="48">
        <v>0</v>
      </c>
      <c r="AX25" s="48">
        <v>0</v>
      </c>
      <c r="AY25" s="41">
        <f t="shared" si="6"/>
        <v>0</v>
      </c>
      <c r="AZ25" s="41">
        <f t="shared" si="7"/>
        <v>0</v>
      </c>
      <c r="BA25" s="41">
        <f t="shared" si="8"/>
        <v>0</v>
      </c>
      <c r="BB25" s="94">
        <f t="shared" si="9"/>
        <v>0</v>
      </c>
      <c r="BC25" s="44">
        <f t="shared" si="15"/>
        <v>0</v>
      </c>
      <c r="BD25" s="44">
        <f t="shared" si="15"/>
        <v>0</v>
      </c>
      <c r="BE25" s="85">
        <f>AW25+W25+Y25+S25</f>
        <v>0</v>
      </c>
      <c r="BF25" s="86">
        <f>AX25+X25+Z25+T25</f>
        <v>0</v>
      </c>
      <c r="BG25" s="47">
        <v>0</v>
      </c>
      <c r="BH25" s="49">
        <v>0</v>
      </c>
      <c r="BI25" s="52">
        <v>0</v>
      </c>
      <c r="BJ25" s="49">
        <v>0</v>
      </c>
      <c r="BK25" s="16"/>
      <c r="BL25" s="16"/>
      <c r="BM25" s="16"/>
      <c r="BN25" s="16"/>
    </row>
    <row r="26" spans="1:66" s="17" customFormat="1" ht="40.200000000000003" customHeight="1" thickBot="1" x14ac:dyDescent="0.35">
      <c r="A26" s="68">
        <v>19</v>
      </c>
      <c r="B26" s="35" t="s">
        <v>39</v>
      </c>
      <c r="C26" s="70">
        <v>29</v>
      </c>
      <c r="D26" s="38">
        <f t="shared" si="0"/>
        <v>58</v>
      </c>
      <c r="E26" s="36">
        <v>0</v>
      </c>
      <c r="F26" s="37">
        <v>0</v>
      </c>
      <c r="G26" s="38">
        <f t="shared" si="14"/>
        <v>0</v>
      </c>
      <c r="H26" s="39">
        <f t="shared" si="3"/>
        <v>0</v>
      </c>
      <c r="I26" s="40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v>0</v>
      </c>
      <c r="Q26" s="43">
        <v>0</v>
      </c>
      <c r="R26" s="44">
        <v>0</v>
      </c>
      <c r="S26" s="44">
        <v>0</v>
      </c>
      <c r="T26" s="45">
        <v>0</v>
      </c>
      <c r="U26" s="43">
        <v>0</v>
      </c>
      <c r="V26" s="44">
        <v>0</v>
      </c>
      <c r="W26" s="44">
        <v>0</v>
      </c>
      <c r="X26" s="45">
        <v>0</v>
      </c>
      <c r="Y26" s="44"/>
      <c r="Z26" s="44"/>
      <c r="AA26" s="44"/>
      <c r="AB26" s="44"/>
      <c r="AC26" s="44"/>
      <c r="AD26" s="44"/>
      <c r="AE26" s="44"/>
      <c r="AF26" s="46"/>
      <c r="AG26" s="47">
        <v>0</v>
      </c>
      <c r="AH26" s="48">
        <v>0</v>
      </c>
      <c r="AI26" s="48">
        <v>0</v>
      </c>
      <c r="AJ26" s="49">
        <v>0</v>
      </c>
      <c r="AK26" s="47">
        <v>0</v>
      </c>
      <c r="AL26" s="48">
        <v>0</v>
      </c>
      <c r="AM26" s="48">
        <v>0</v>
      </c>
      <c r="AN26" s="49">
        <v>0</v>
      </c>
      <c r="AO26" s="50">
        <f t="shared" si="1"/>
        <v>0</v>
      </c>
      <c r="AP26" s="51">
        <f t="shared" si="2"/>
        <v>0</v>
      </c>
      <c r="AQ26" s="40">
        <v>0</v>
      </c>
      <c r="AR26" s="37">
        <v>0</v>
      </c>
      <c r="AS26" s="126">
        <f t="shared" si="4"/>
        <v>0</v>
      </c>
      <c r="AT26" s="41">
        <f t="shared" si="5"/>
        <v>0</v>
      </c>
      <c r="AU26" s="48">
        <v>0</v>
      </c>
      <c r="AV26" s="48">
        <v>0</v>
      </c>
      <c r="AW26" s="48">
        <v>0</v>
      </c>
      <c r="AX26" s="48">
        <v>0</v>
      </c>
      <c r="AY26" s="41">
        <f t="shared" si="6"/>
        <v>0</v>
      </c>
      <c r="AZ26" s="41">
        <f t="shared" si="7"/>
        <v>0</v>
      </c>
      <c r="BA26" s="41">
        <f t="shared" si="8"/>
        <v>0</v>
      </c>
      <c r="BB26" s="94">
        <f t="shared" si="9"/>
        <v>0</v>
      </c>
      <c r="BC26" s="44">
        <f t="shared" si="15"/>
        <v>0</v>
      </c>
      <c r="BD26" s="44">
        <f t="shared" si="15"/>
        <v>0</v>
      </c>
      <c r="BE26" s="85">
        <f>AW26+W26+Y26+S26</f>
        <v>0</v>
      </c>
      <c r="BF26" s="86">
        <f>AX26+X26+Z26+T26</f>
        <v>0</v>
      </c>
      <c r="BG26" s="47">
        <v>0</v>
      </c>
      <c r="BH26" s="49">
        <v>0</v>
      </c>
      <c r="BI26" s="52">
        <v>0</v>
      </c>
      <c r="BJ26" s="49">
        <v>0</v>
      </c>
      <c r="BK26" s="16"/>
      <c r="BL26" s="16"/>
      <c r="BM26" s="16"/>
      <c r="BN26" s="16"/>
    </row>
    <row r="27" spans="1:66" s="17" customFormat="1" ht="40.200000000000003" customHeight="1" thickBot="1" x14ac:dyDescent="0.35">
      <c r="A27" s="34">
        <v>20</v>
      </c>
      <c r="B27" s="35" t="s">
        <v>40</v>
      </c>
      <c r="C27" s="70">
        <v>137</v>
      </c>
      <c r="D27" s="38">
        <f t="shared" si="0"/>
        <v>274</v>
      </c>
      <c r="E27" s="36">
        <v>0</v>
      </c>
      <c r="F27" s="37">
        <v>0</v>
      </c>
      <c r="G27" s="38">
        <f t="shared" si="14"/>
        <v>0</v>
      </c>
      <c r="H27" s="39">
        <f t="shared" si="3"/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  <c r="Q27" s="43">
        <v>0</v>
      </c>
      <c r="R27" s="44">
        <v>0</v>
      </c>
      <c r="S27" s="44">
        <v>0</v>
      </c>
      <c r="T27" s="45">
        <v>0</v>
      </c>
      <c r="U27" s="43">
        <v>0</v>
      </c>
      <c r="V27" s="44">
        <v>0</v>
      </c>
      <c r="W27" s="44">
        <v>0</v>
      </c>
      <c r="X27" s="45">
        <v>0</v>
      </c>
      <c r="Y27" s="44"/>
      <c r="Z27" s="44"/>
      <c r="AA27" s="44"/>
      <c r="AB27" s="44"/>
      <c r="AC27" s="44"/>
      <c r="AD27" s="44"/>
      <c r="AE27" s="44"/>
      <c r="AF27" s="46"/>
      <c r="AG27" s="47">
        <v>0</v>
      </c>
      <c r="AH27" s="48">
        <v>0</v>
      </c>
      <c r="AI27" s="48">
        <v>0</v>
      </c>
      <c r="AJ27" s="49">
        <v>0</v>
      </c>
      <c r="AK27" s="47">
        <v>0</v>
      </c>
      <c r="AL27" s="48">
        <v>0</v>
      </c>
      <c r="AM27" s="48">
        <v>0</v>
      </c>
      <c r="AN27" s="49">
        <v>0</v>
      </c>
      <c r="AO27" s="50">
        <f t="shared" si="1"/>
        <v>0</v>
      </c>
      <c r="AP27" s="51">
        <f t="shared" si="2"/>
        <v>0</v>
      </c>
      <c r="AQ27" s="40">
        <v>0</v>
      </c>
      <c r="AR27" s="37">
        <v>0</v>
      </c>
      <c r="AS27" s="126">
        <f t="shared" si="4"/>
        <v>0</v>
      </c>
      <c r="AT27" s="41">
        <f t="shared" si="5"/>
        <v>0</v>
      </c>
      <c r="AU27" s="48">
        <v>0</v>
      </c>
      <c r="AV27" s="48">
        <v>0</v>
      </c>
      <c r="AW27" s="48">
        <v>0</v>
      </c>
      <c r="AX27" s="48">
        <v>0</v>
      </c>
      <c r="AY27" s="41">
        <f t="shared" si="6"/>
        <v>0</v>
      </c>
      <c r="AZ27" s="41">
        <f t="shared" si="7"/>
        <v>0</v>
      </c>
      <c r="BA27" s="41">
        <f t="shared" si="8"/>
        <v>0</v>
      </c>
      <c r="BB27" s="94">
        <f t="shared" si="9"/>
        <v>0</v>
      </c>
      <c r="BC27" s="44">
        <f t="shared" si="15"/>
        <v>0</v>
      </c>
      <c r="BD27" s="44">
        <f t="shared" si="15"/>
        <v>0</v>
      </c>
      <c r="BE27" s="85">
        <f>AW27+W27+Y27+S27</f>
        <v>0</v>
      </c>
      <c r="BF27" s="86">
        <f>AX27+X27+Z27+T27</f>
        <v>0</v>
      </c>
      <c r="BG27" s="47">
        <v>0</v>
      </c>
      <c r="BH27" s="49">
        <v>0</v>
      </c>
      <c r="BI27" s="52">
        <v>0</v>
      </c>
      <c r="BJ27" s="49">
        <v>0</v>
      </c>
      <c r="BK27" s="16"/>
      <c r="BL27" s="16"/>
      <c r="BM27" s="16"/>
      <c r="BN27" s="16"/>
    </row>
    <row r="28" spans="1:66" s="15" customFormat="1" ht="40.200000000000003" customHeight="1" thickBot="1" x14ac:dyDescent="0.35">
      <c r="A28" s="68">
        <v>21</v>
      </c>
      <c r="B28" s="35" t="s">
        <v>41</v>
      </c>
      <c r="C28" s="70">
        <v>354</v>
      </c>
      <c r="D28" s="38">
        <f t="shared" si="0"/>
        <v>708</v>
      </c>
      <c r="E28" s="36">
        <v>3</v>
      </c>
      <c r="F28" s="37">
        <v>0</v>
      </c>
      <c r="G28" s="38">
        <v>2</v>
      </c>
      <c r="H28" s="39">
        <f t="shared" si="3"/>
        <v>0.2824858757062147</v>
      </c>
      <c r="I28" s="40">
        <v>1</v>
      </c>
      <c r="J28" s="41">
        <v>1</v>
      </c>
      <c r="K28" s="41">
        <v>2</v>
      </c>
      <c r="L28" s="41">
        <v>1</v>
      </c>
      <c r="M28" s="41">
        <v>0</v>
      </c>
      <c r="N28" s="41">
        <v>0</v>
      </c>
      <c r="O28" s="41">
        <v>0</v>
      </c>
      <c r="P28" s="42">
        <v>0</v>
      </c>
      <c r="Q28" s="43">
        <v>0</v>
      </c>
      <c r="R28" s="44">
        <v>0</v>
      </c>
      <c r="S28" s="44">
        <v>2</v>
      </c>
      <c r="T28" s="45">
        <v>39.67</v>
      </c>
      <c r="U28" s="43">
        <v>0</v>
      </c>
      <c r="V28" s="44">
        <v>0</v>
      </c>
      <c r="W28" s="44">
        <v>0</v>
      </c>
      <c r="X28" s="45">
        <v>0</v>
      </c>
      <c r="Y28" s="44"/>
      <c r="Z28" s="44"/>
      <c r="AA28" s="44"/>
      <c r="AB28" s="44"/>
      <c r="AC28" s="44"/>
      <c r="AD28" s="44"/>
      <c r="AE28" s="44"/>
      <c r="AF28" s="46"/>
      <c r="AG28" s="47">
        <v>0</v>
      </c>
      <c r="AH28" s="48">
        <v>0</v>
      </c>
      <c r="AI28" s="48">
        <v>2</v>
      </c>
      <c r="AJ28" s="49">
        <v>39.67</v>
      </c>
      <c r="AK28" s="47">
        <v>0</v>
      </c>
      <c r="AL28" s="48">
        <v>0</v>
      </c>
      <c r="AM28" s="48">
        <v>0</v>
      </c>
      <c r="AN28" s="49">
        <v>0</v>
      </c>
      <c r="AO28" s="50">
        <f t="shared" si="1"/>
        <v>3</v>
      </c>
      <c r="AP28" s="51">
        <f t="shared" si="2"/>
        <v>2</v>
      </c>
      <c r="AQ28" s="40">
        <v>0</v>
      </c>
      <c r="AR28" s="37">
        <v>0</v>
      </c>
      <c r="AS28" s="126">
        <f t="shared" si="4"/>
        <v>2</v>
      </c>
      <c r="AT28" s="41">
        <f t="shared" si="5"/>
        <v>39.67</v>
      </c>
      <c r="AU28" s="48">
        <v>32</v>
      </c>
      <c r="AV28" s="48">
        <v>537.053</v>
      </c>
      <c r="AW28" s="48">
        <v>32</v>
      </c>
      <c r="AX28" s="48">
        <v>537.053</v>
      </c>
      <c r="AY28" s="41">
        <f t="shared" si="6"/>
        <v>36</v>
      </c>
      <c r="AZ28" s="41">
        <f t="shared" si="7"/>
        <v>618</v>
      </c>
      <c r="BA28" s="41">
        <f t="shared" si="8"/>
        <v>41</v>
      </c>
      <c r="BB28" s="94">
        <f t="shared" si="9"/>
        <v>745.67</v>
      </c>
      <c r="BC28" s="44">
        <v>36</v>
      </c>
      <c r="BD28" s="44">
        <v>618</v>
      </c>
      <c r="BE28" s="85">
        <v>39</v>
      </c>
      <c r="BF28" s="86">
        <v>706</v>
      </c>
      <c r="BG28" s="96">
        <v>87</v>
      </c>
      <c r="BH28" s="49">
        <v>972.08519999999987</v>
      </c>
      <c r="BI28" s="52">
        <v>0</v>
      </c>
      <c r="BJ28" s="49">
        <v>0</v>
      </c>
      <c r="BK28" s="14"/>
      <c r="BL28" s="14"/>
      <c r="BM28" s="14"/>
      <c r="BN28" s="14"/>
    </row>
    <row r="29" spans="1:66" s="17" customFormat="1" ht="40.200000000000003" customHeight="1" thickBot="1" x14ac:dyDescent="0.35">
      <c r="A29" s="34">
        <v>22</v>
      </c>
      <c r="B29" s="35" t="s">
        <v>42</v>
      </c>
      <c r="C29" s="70">
        <v>11</v>
      </c>
      <c r="D29" s="38">
        <f t="shared" si="0"/>
        <v>22</v>
      </c>
      <c r="E29" s="36">
        <v>0</v>
      </c>
      <c r="F29" s="37">
        <v>0</v>
      </c>
      <c r="G29" s="38">
        <f t="shared" si="14"/>
        <v>0</v>
      </c>
      <c r="H29" s="39">
        <f t="shared" si="3"/>
        <v>0</v>
      </c>
      <c r="I29" s="40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2">
        <v>0</v>
      </c>
      <c r="Q29" s="43">
        <v>0</v>
      </c>
      <c r="R29" s="44">
        <v>0</v>
      </c>
      <c r="S29" s="44">
        <v>0</v>
      </c>
      <c r="T29" s="45">
        <v>0</v>
      </c>
      <c r="U29" s="43">
        <v>0</v>
      </c>
      <c r="V29" s="44">
        <v>0</v>
      </c>
      <c r="W29" s="44">
        <v>0</v>
      </c>
      <c r="X29" s="45">
        <v>0</v>
      </c>
      <c r="Y29" s="44"/>
      <c r="Z29" s="44"/>
      <c r="AA29" s="44"/>
      <c r="AB29" s="44"/>
      <c r="AC29" s="44"/>
      <c r="AD29" s="44"/>
      <c r="AE29" s="44"/>
      <c r="AF29" s="46"/>
      <c r="AG29" s="47">
        <v>0</v>
      </c>
      <c r="AH29" s="48">
        <v>0</v>
      </c>
      <c r="AI29" s="48">
        <v>0</v>
      </c>
      <c r="AJ29" s="49">
        <v>0</v>
      </c>
      <c r="AK29" s="47">
        <v>0</v>
      </c>
      <c r="AL29" s="48">
        <v>0</v>
      </c>
      <c r="AM29" s="48">
        <v>0</v>
      </c>
      <c r="AN29" s="49">
        <v>0</v>
      </c>
      <c r="AO29" s="50">
        <f t="shared" si="1"/>
        <v>0</v>
      </c>
      <c r="AP29" s="51">
        <f t="shared" si="2"/>
        <v>0</v>
      </c>
      <c r="AQ29" s="40">
        <v>0</v>
      </c>
      <c r="AR29" s="37">
        <v>0</v>
      </c>
      <c r="AS29" s="126">
        <f t="shared" si="4"/>
        <v>0</v>
      </c>
      <c r="AT29" s="41">
        <f t="shared" si="5"/>
        <v>0</v>
      </c>
      <c r="AU29" s="48">
        <v>0</v>
      </c>
      <c r="AV29" s="48">
        <v>0</v>
      </c>
      <c r="AW29" s="48">
        <v>0</v>
      </c>
      <c r="AX29" s="48">
        <v>0</v>
      </c>
      <c r="AY29" s="41">
        <f t="shared" si="6"/>
        <v>0</v>
      </c>
      <c r="AZ29" s="41">
        <f t="shared" si="7"/>
        <v>0</v>
      </c>
      <c r="BA29" s="41">
        <f t="shared" si="8"/>
        <v>0</v>
      </c>
      <c r="BB29" s="94">
        <f t="shared" si="9"/>
        <v>0</v>
      </c>
      <c r="BC29" s="44">
        <f t="shared" ref="BC29:BF34" si="16">AU29+U29+W29+Q29</f>
        <v>0</v>
      </c>
      <c r="BD29" s="44">
        <f t="shared" si="16"/>
        <v>0</v>
      </c>
      <c r="BE29" s="85">
        <f t="shared" si="16"/>
        <v>0</v>
      </c>
      <c r="BF29" s="86">
        <f t="shared" si="16"/>
        <v>0</v>
      </c>
      <c r="BG29" s="47">
        <v>1</v>
      </c>
      <c r="BH29" s="49">
        <v>10</v>
      </c>
      <c r="BI29" s="40">
        <v>0</v>
      </c>
      <c r="BJ29" s="94">
        <v>0</v>
      </c>
      <c r="BK29" s="16"/>
      <c r="BL29" s="16"/>
      <c r="BM29" s="16"/>
      <c r="BN29" s="16"/>
    </row>
    <row r="30" spans="1:66" s="17" customFormat="1" ht="40.200000000000003" customHeight="1" thickBot="1" x14ac:dyDescent="0.35">
      <c r="A30" s="68">
        <v>24</v>
      </c>
      <c r="B30" s="35" t="s">
        <v>61</v>
      </c>
      <c r="C30" s="70">
        <v>10</v>
      </c>
      <c r="D30" s="38">
        <f t="shared" si="0"/>
        <v>20</v>
      </c>
      <c r="E30" s="36"/>
      <c r="F30" s="37"/>
      <c r="G30" s="38">
        <v>0</v>
      </c>
      <c r="H30" s="39">
        <v>0</v>
      </c>
      <c r="I30" s="40"/>
      <c r="J30" s="41"/>
      <c r="K30" s="41"/>
      <c r="L30" s="41"/>
      <c r="M30" s="41"/>
      <c r="N30" s="41"/>
      <c r="O30" s="41"/>
      <c r="P30" s="42"/>
      <c r="Q30" s="43">
        <v>0</v>
      </c>
      <c r="R30" s="44">
        <v>0</v>
      </c>
      <c r="S30" s="44">
        <v>0</v>
      </c>
      <c r="T30" s="45">
        <v>0</v>
      </c>
      <c r="U30" s="43"/>
      <c r="V30" s="44"/>
      <c r="W30" s="44"/>
      <c r="X30" s="45"/>
      <c r="Y30" s="44"/>
      <c r="Z30" s="44"/>
      <c r="AA30" s="44"/>
      <c r="AB30" s="44"/>
      <c r="AC30" s="44"/>
      <c r="AD30" s="44"/>
      <c r="AE30" s="44"/>
      <c r="AF30" s="46"/>
      <c r="AG30" s="47">
        <v>0</v>
      </c>
      <c r="AH30" s="48">
        <v>0</v>
      </c>
      <c r="AI30" s="48">
        <v>0</v>
      </c>
      <c r="AJ30" s="49">
        <v>0</v>
      </c>
      <c r="AK30" s="47"/>
      <c r="AL30" s="48"/>
      <c r="AM30" s="48"/>
      <c r="AN30" s="49"/>
      <c r="AO30" s="50"/>
      <c r="AP30" s="51"/>
      <c r="AQ30" s="40"/>
      <c r="AR30" s="37"/>
      <c r="AS30" s="126">
        <v>0</v>
      </c>
      <c r="AT30" s="41">
        <v>0</v>
      </c>
      <c r="AU30" s="48"/>
      <c r="AV30" s="48"/>
      <c r="AW30" s="48"/>
      <c r="AX30" s="48"/>
      <c r="AY30" s="41">
        <v>0</v>
      </c>
      <c r="AZ30" s="41">
        <v>0</v>
      </c>
      <c r="BA30" s="41">
        <v>0</v>
      </c>
      <c r="BB30" s="94">
        <v>0</v>
      </c>
      <c r="BC30" s="44"/>
      <c r="BD30" s="44"/>
      <c r="BE30" s="85"/>
      <c r="BF30" s="86"/>
      <c r="BG30" s="47">
        <v>0</v>
      </c>
      <c r="BH30" s="49">
        <v>0</v>
      </c>
      <c r="BI30" s="40">
        <v>0</v>
      </c>
      <c r="BJ30" s="94">
        <v>0</v>
      </c>
      <c r="BK30" s="16"/>
      <c r="BL30" s="16"/>
      <c r="BM30" s="16"/>
      <c r="BN30" s="16"/>
    </row>
    <row r="31" spans="1:66" s="15" customFormat="1" ht="40.200000000000003" customHeight="1" thickBot="1" x14ac:dyDescent="0.35">
      <c r="A31" s="68">
        <v>25</v>
      </c>
      <c r="B31" s="35" t="s">
        <v>43</v>
      </c>
      <c r="C31" s="70">
        <v>39</v>
      </c>
      <c r="D31" s="38">
        <f t="shared" si="0"/>
        <v>78</v>
      </c>
      <c r="E31" s="36"/>
      <c r="F31" s="37"/>
      <c r="G31" s="38">
        <v>0</v>
      </c>
      <c r="H31" s="39">
        <f t="shared" si="3"/>
        <v>0</v>
      </c>
      <c r="I31" s="40"/>
      <c r="J31" s="41"/>
      <c r="K31" s="41"/>
      <c r="L31" s="41"/>
      <c r="M31" s="41"/>
      <c r="N31" s="41"/>
      <c r="O31" s="41"/>
      <c r="P31" s="42"/>
      <c r="Q31" s="43">
        <v>0</v>
      </c>
      <c r="R31" s="44">
        <v>0</v>
      </c>
      <c r="S31" s="44">
        <v>0</v>
      </c>
      <c r="T31" s="45">
        <v>0</v>
      </c>
      <c r="U31" s="43">
        <v>0</v>
      </c>
      <c r="V31" s="44">
        <v>0</v>
      </c>
      <c r="W31" s="44">
        <v>0</v>
      </c>
      <c r="X31" s="45">
        <v>0</v>
      </c>
      <c r="Y31" s="44"/>
      <c r="Z31" s="44"/>
      <c r="AA31" s="44"/>
      <c r="AB31" s="44"/>
      <c r="AC31" s="44"/>
      <c r="AD31" s="44"/>
      <c r="AE31" s="44"/>
      <c r="AF31" s="46"/>
      <c r="AG31" s="47">
        <v>0</v>
      </c>
      <c r="AH31" s="48">
        <v>0</v>
      </c>
      <c r="AI31" s="48">
        <v>0</v>
      </c>
      <c r="AJ31" s="49">
        <v>0</v>
      </c>
      <c r="AK31" s="47">
        <v>0</v>
      </c>
      <c r="AL31" s="48">
        <v>0</v>
      </c>
      <c r="AM31" s="48">
        <v>0</v>
      </c>
      <c r="AN31" s="49">
        <v>0</v>
      </c>
      <c r="AO31" s="50"/>
      <c r="AP31" s="51"/>
      <c r="AQ31" s="40">
        <v>0</v>
      </c>
      <c r="AR31" s="37">
        <v>0</v>
      </c>
      <c r="AS31" s="126">
        <f t="shared" si="4"/>
        <v>0</v>
      </c>
      <c r="AT31" s="41">
        <f t="shared" si="5"/>
        <v>0</v>
      </c>
      <c r="AU31" s="48">
        <v>0</v>
      </c>
      <c r="AV31" s="48">
        <v>0</v>
      </c>
      <c r="AW31" s="48">
        <v>0</v>
      </c>
      <c r="AX31" s="48">
        <v>0</v>
      </c>
      <c r="AY31" s="41">
        <f t="shared" si="6"/>
        <v>0</v>
      </c>
      <c r="AZ31" s="41">
        <f t="shared" si="7"/>
        <v>0</v>
      </c>
      <c r="BA31" s="41">
        <f t="shared" si="8"/>
        <v>0</v>
      </c>
      <c r="BB31" s="94">
        <f t="shared" si="9"/>
        <v>0</v>
      </c>
      <c r="BC31" s="44">
        <f t="shared" si="16"/>
        <v>0</v>
      </c>
      <c r="BD31" s="44">
        <f t="shared" si="16"/>
        <v>0</v>
      </c>
      <c r="BE31" s="85">
        <f t="shared" si="16"/>
        <v>0</v>
      </c>
      <c r="BF31" s="86">
        <f t="shared" si="16"/>
        <v>0</v>
      </c>
      <c r="BG31" s="47">
        <v>0</v>
      </c>
      <c r="BH31" s="49">
        <v>0</v>
      </c>
      <c r="BI31" s="52">
        <v>0</v>
      </c>
      <c r="BJ31" s="49">
        <v>0</v>
      </c>
      <c r="BK31" s="20"/>
      <c r="BL31" s="14"/>
      <c r="BM31" s="14"/>
      <c r="BN31" s="14"/>
    </row>
    <row r="32" spans="1:66" s="17" customFormat="1" ht="40.200000000000003" customHeight="1" thickBot="1" x14ac:dyDescent="0.35">
      <c r="A32" s="34">
        <v>26</v>
      </c>
      <c r="B32" s="35" t="s">
        <v>44</v>
      </c>
      <c r="C32" s="70">
        <v>141</v>
      </c>
      <c r="D32" s="38">
        <f t="shared" si="0"/>
        <v>282</v>
      </c>
      <c r="E32" s="36"/>
      <c r="F32" s="37"/>
      <c r="G32" s="38">
        <v>0</v>
      </c>
      <c r="H32" s="39">
        <f t="shared" si="3"/>
        <v>0</v>
      </c>
      <c r="I32" s="40"/>
      <c r="J32" s="41"/>
      <c r="K32" s="41"/>
      <c r="L32" s="41"/>
      <c r="M32" s="41"/>
      <c r="N32" s="41"/>
      <c r="O32" s="41"/>
      <c r="P32" s="42"/>
      <c r="Q32" s="43">
        <v>0</v>
      </c>
      <c r="R32" s="44">
        <v>0</v>
      </c>
      <c r="S32" s="44">
        <v>0</v>
      </c>
      <c r="T32" s="45">
        <v>0</v>
      </c>
      <c r="U32" s="43">
        <v>0</v>
      </c>
      <c r="V32" s="44">
        <v>0</v>
      </c>
      <c r="W32" s="44">
        <v>0</v>
      </c>
      <c r="X32" s="45">
        <v>0</v>
      </c>
      <c r="Y32" s="44"/>
      <c r="Z32" s="44"/>
      <c r="AA32" s="44"/>
      <c r="AB32" s="44"/>
      <c r="AC32" s="44"/>
      <c r="AD32" s="44"/>
      <c r="AE32" s="44"/>
      <c r="AF32" s="46"/>
      <c r="AG32" s="47">
        <v>0</v>
      </c>
      <c r="AH32" s="48">
        <v>0</v>
      </c>
      <c r="AI32" s="48">
        <v>0</v>
      </c>
      <c r="AJ32" s="49">
        <v>0</v>
      </c>
      <c r="AK32" s="47">
        <v>0</v>
      </c>
      <c r="AL32" s="48">
        <v>0</v>
      </c>
      <c r="AM32" s="48">
        <v>0</v>
      </c>
      <c r="AN32" s="49">
        <v>0</v>
      </c>
      <c r="AO32" s="50"/>
      <c r="AP32" s="51"/>
      <c r="AQ32" s="40">
        <v>0</v>
      </c>
      <c r="AR32" s="37">
        <v>0</v>
      </c>
      <c r="AS32" s="126">
        <f t="shared" si="4"/>
        <v>0</v>
      </c>
      <c r="AT32" s="41">
        <f t="shared" si="5"/>
        <v>0</v>
      </c>
      <c r="AU32" s="48">
        <v>0</v>
      </c>
      <c r="AV32" s="48">
        <v>0</v>
      </c>
      <c r="AW32" s="48">
        <v>0</v>
      </c>
      <c r="AX32" s="48">
        <v>0</v>
      </c>
      <c r="AY32" s="41">
        <f t="shared" si="6"/>
        <v>0</v>
      </c>
      <c r="AZ32" s="41">
        <f t="shared" si="7"/>
        <v>0</v>
      </c>
      <c r="BA32" s="41">
        <f t="shared" si="8"/>
        <v>0</v>
      </c>
      <c r="BB32" s="94">
        <f t="shared" si="9"/>
        <v>0</v>
      </c>
      <c r="BC32" s="44">
        <f t="shared" si="16"/>
        <v>0</v>
      </c>
      <c r="BD32" s="44">
        <f t="shared" si="16"/>
        <v>0</v>
      </c>
      <c r="BE32" s="85">
        <f t="shared" si="16"/>
        <v>0</v>
      </c>
      <c r="BF32" s="86">
        <f t="shared" si="16"/>
        <v>0</v>
      </c>
      <c r="BG32" s="47">
        <v>0</v>
      </c>
      <c r="BH32" s="49">
        <v>0</v>
      </c>
      <c r="BI32" s="52">
        <v>0</v>
      </c>
      <c r="BJ32" s="49">
        <v>0</v>
      </c>
      <c r="BK32" s="16"/>
      <c r="BL32" s="16"/>
      <c r="BM32" s="16"/>
      <c r="BN32" s="16"/>
    </row>
    <row r="33" spans="1:66" s="15" customFormat="1" ht="40.200000000000003" customHeight="1" thickBot="1" x14ac:dyDescent="0.35">
      <c r="A33" s="68">
        <v>27</v>
      </c>
      <c r="B33" s="35" t="s">
        <v>53</v>
      </c>
      <c r="C33" s="70">
        <v>16</v>
      </c>
      <c r="D33" s="38">
        <f t="shared" si="0"/>
        <v>32</v>
      </c>
      <c r="E33" s="36"/>
      <c r="F33" s="37"/>
      <c r="G33" s="38">
        <v>0</v>
      </c>
      <c r="H33" s="39">
        <f t="shared" si="3"/>
        <v>0</v>
      </c>
      <c r="I33" s="40"/>
      <c r="J33" s="41"/>
      <c r="K33" s="41"/>
      <c r="L33" s="41"/>
      <c r="M33" s="41"/>
      <c r="N33" s="41"/>
      <c r="O33" s="41"/>
      <c r="P33" s="42"/>
      <c r="Q33" s="43">
        <v>0</v>
      </c>
      <c r="R33" s="44">
        <v>0</v>
      </c>
      <c r="S33" s="44">
        <v>0</v>
      </c>
      <c r="T33" s="45">
        <v>0</v>
      </c>
      <c r="U33" s="43">
        <v>0</v>
      </c>
      <c r="V33" s="44">
        <v>0</v>
      </c>
      <c r="W33" s="44">
        <v>0</v>
      </c>
      <c r="X33" s="45">
        <v>0</v>
      </c>
      <c r="Y33" s="44"/>
      <c r="Z33" s="44"/>
      <c r="AA33" s="44"/>
      <c r="AB33" s="44"/>
      <c r="AC33" s="44"/>
      <c r="AD33" s="44"/>
      <c r="AE33" s="44"/>
      <c r="AF33" s="46"/>
      <c r="AG33" s="47">
        <v>0</v>
      </c>
      <c r="AH33" s="48">
        <v>0</v>
      </c>
      <c r="AI33" s="48">
        <v>0</v>
      </c>
      <c r="AJ33" s="49">
        <v>0</v>
      </c>
      <c r="AK33" s="47">
        <v>0</v>
      </c>
      <c r="AL33" s="48">
        <v>0</v>
      </c>
      <c r="AM33" s="48">
        <v>0</v>
      </c>
      <c r="AN33" s="49">
        <v>0</v>
      </c>
      <c r="AO33" s="50"/>
      <c r="AP33" s="51"/>
      <c r="AQ33" s="40">
        <v>0</v>
      </c>
      <c r="AR33" s="37">
        <v>0</v>
      </c>
      <c r="AS33" s="126">
        <f t="shared" si="4"/>
        <v>0</v>
      </c>
      <c r="AT33" s="41">
        <f t="shared" si="5"/>
        <v>0</v>
      </c>
      <c r="AU33" s="48">
        <v>0</v>
      </c>
      <c r="AV33" s="48">
        <v>0</v>
      </c>
      <c r="AW33" s="48">
        <v>0</v>
      </c>
      <c r="AX33" s="48">
        <v>0</v>
      </c>
      <c r="AY33" s="41">
        <f t="shared" si="6"/>
        <v>0</v>
      </c>
      <c r="AZ33" s="41">
        <f t="shared" si="7"/>
        <v>0</v>
      </c>
      <c r="BA33" s="41">
        <f t="shared" si="8"/>
        <v>0</v>
      </c>
      <c r="BB33" s="94">
        <f t="shared" si="9"/>
        <v>0</v>
      </c>
      <c r="BC33" s="44">
        <f t="shared" si="16"/>
        <v>0</v>
      </c>
      <c r="BD33" s="44">
        <f t="shared" si="16"/>
        <v>0</v>
      </c>
      <c r="BE33" s="85">
        <f t="shared" si="16"/>
        <v>0</v>
      </c>
      <c r="BF33" s="86">
        <f t="shared" si="16"/>
        <v>0</v>
      </c>
      <c r="BG33" s="47">
        <v>0</v>
      </c>
      <c r="BH33" s="49">
        <v>0</v>
      </c>
      <c r="BI33" s="40">
        <v>0</v>
      </c>
      <c r="BJ33" s="94">
        <v>0</v>
      </c>
      <c r="BK33" s="14"/>
      <c r="BL33" s="14"/>
      <c r="BM33" s="14"/>
      <c r="BN33" s="14"/>
    </row>
    <row r="34" spans="1:66" s="12" customFormat="1" ht="40.200000000000003" customHeight="1" thickBot="1" x14ac:dyDescent="0.35">
      <c r="A34" s="34">
        <v>28</v>
      </c>
      <c r="B34" s="35" t="s">
        <v>45</v>
      </c>
      <c r="C34" s="70">
        <v>7</v>
      </c>
      <c r="D34" s="38">
        <f t="shared" si="0"/>
        <v>14</v>
      </c>
      <c r="E34" s="36"/>
      <c r="F34" s="37"/>
      <c r="G34" s="38">
        <v>0</v>
      </c>
      <c r="H34" s="39">
        <f t="shared" si="3"/>
        <v>0</v>
      </c>
      <c r="I34" s="40"/>
      <c r="J34" s="41"/>
      <c r="K34" s="41"/>
      <c r="L34" s="41"/>
      <c r="M34" s="41"/>
      <c r="N34" s="41"/>
      <c r="O34" s="41"/>
      <c r="P34" s="42"/>
      <c r="Q34" s="43">
        <v>0</v>
      </c>
      <c r="R34" s="44">
        <v>0</v>
      </c>
      <c r="S34" s="44">
        <v>0</v>
      </c>
      <c r="T34" s="45">
        <v>0</v>
      </c>
      <c r="U34" s="43">
        <v>0</v>
      </c>
      <c r="V34" s="44">
        <v>0</v>
      </c>
      <c r="W34" s="44">
        <v>0</v>
      </c>
      <c r="X34" s="45">
        <v>0</v>
      </c>
      <c r="Y34" s="44"/>
      <c r="Z34" s="44"/>
      <c r="AA34" s="44"/>
      <c r="AB34" s="44"/>
      <c r="AC34" s="44"/>
      <c r="AD34" s="44"/>
      <c r="AE34" s="44"/>
      <c r="AF34" s="46"/>
      <c r="AG34" s="47">
        <v>0</v>
      </c>
      <c r="AH34" s="48">
        <v>0</v>
      </c>
      <c r="AI34" s="48">
        <v>0</v>
      </c>
      <c r="AJ34" s="49">
        <v>0</v>
      </c>
      <c r="AK34" s="47">
        <v>0</v>
      </c>
      <c r="AL34" s="48">
        <v>0</v>
      </c>
      <c r="AM34" s="48">
        <v>0</v>
      </c>
      <c r="AN34" s="49">
        <v>0</v>
      </c>
      <c r="AO34" s="50"/>
      <c r="AP34" s="51"/>
      <c r="AQ34" s="40">
        <v>0</v>
      </c>
      <c r="AR34" s="37">
        <v>0</v>
      </c>
      <c r="AS34" s="126">
        <f t="shared" si="4"/>
        <v>0</v>
      </c>
      <c r="AT34" s="41">
        <f t="shared" si="5"/>
        <v>0</v>
      </c>
      <c r="AU34" s="48">
        <v>0</v>
      </c>
      <c r="AV34" s="48">
        <v>0</v>
      </c>
      <c r="AW34" s="48">
        <v>0</v>
      </c>
      <c r="AX34" s="48">
        <v>0</v>
      </c>
      <c r="AY34" s="41">
        <f t="shared" si="6"/>
        <v>0</v>
      </c>
      <c r="AZ34" s="41">
        <f t="shared" si="7"/>
        <v>0</v>
      </c>
      <c r="BA34" s="41">
        <f t="shared" si="8"/>
        <v>0</v>
      </c>
      <c r="BB34" s="94">
        <f t="shared" si="9"/>
        <v>0</v>
      </c>
      <c r="BC34" s="44">
        <f t="shared" si="16"/>
        <v>0</v>
      </c>
      <c r="BD34" s="44">
        <f t="shared" si="16"/>
        <v>0</v>
      </c>
      <c r="BE34" s="85">
        <f t="shared" si="16"/>
        <v>0</v>
      </c>
      <c r="BF34" s="86">
        <f t="shared" si="16"/>
        <v>0</v>
      </c>
      <c r="BG34" s="47">
        <v>0</v>
      </c>
      <c r="BH34" s="49">
        <v>0</v>
      </c>
      <c r="BI34" s="40">
        <v>0</v>
      </c>
      <c r="BJ34" s="94">
        <v>0</v>
      </c>
      <c r="BK34" s="20"/>
      <c r="BL34" s="11"/>
      <c r="BM34" s="11"/>
      <c r="BN34" s="11"/>
    </row>
    <row r="35" spans="1:66" s="17" customFormat="1" ht="40.200000000000003" customHeight="1" thickBot="1" x14ac:dyDescent="0.35">
      <c r="A35" s="97">
        <v>29</v>
      </c>
      <c r="B35" s="98" t="s">
        <v>46</v>
      </c>
      <c r="C35" s="99">
        <v>422</v>
      </c>
      <c r="D35" s="100">
        <f t="shared" si="0"/>
        <v>844</v>
      </c>
      <c r="E35" s="101">
        <v>10</v>
      </c>
      <c r="F35" s="102">
        <v>11</v>
      </c>
      <c r="G35" s="100">
        <v>0</v>
      </c>
      <c r="H35" s="103">
        <f t="shared" si="3"/>
        <v>0</v>
      </c>
      <c r="I35" s="104">
        <v>0</v>
      </c>
      <c r="J35" s="105">
        <v>2</v>
      </c>
      <c r="K35" s="105">
        <v>34.25</v>
      </c>
      <c r="L35" s="105">
        <v>0</v>
      </c>
      <c r="M35" s="105">
        <v>0</v>
      </c>
      <c r="N35" s="105">
        <v>2</v>
      </c>
      <c r="O35" s="105">
        <v>34.25</v>
      </c>
      <c r="P35" s="106">
        <v>33</v>
      </c>
      <c r="Q35" s="107">
        <v>0</v>
      </c>
      <c r="R35" s="75">
        <v>0</v>
      </c>
      <c r="S35" s="75">
        <v>0</v>
      </c>
      <c r="T35" s="108">
        <v>0</v>
      </c>
      <c r="U35" s="107">
        <v>0</v>
      </c>
      <c r="V35" s="75">
        <v>0</v>
      </c>
      <c r="W35" s="75">
        <v>2</v>
      </c>
      <c r="X35" s="108">
        <v>34.25</v>
      </c>
      <c r="Y35" s="75">
        <v>33</v>
      </c>
      <c r="Z35" s="75">
        <v>383.17999999999995</v>
      </c>
      <c r="AA35" s="75">
        <v>102</v>
      </c>
      <c r="AB35" s="75">
        <v>1477.4899999999998</v>
      </c>
      <c r="AC35" s="75">
        <v>166</v>
      </c>
      <c r="AD35" s="75">
        <v>1043.68</v>
      </c>
      <c r="AE35" s="75"/>
      <c r="AF35" s="109"/>
      <c r="AG35" s="110">
        <v>0</v>
      </c>
      <c r="AH35" s="111">
        <v>0</v>
      </c>
      <c r="AI35" s="111">
        <v>0</v>
      </c>
      <c r="AJ35" s="112">
        <v>0</v>
      </c>
      <c r="AK35" s="110">
        <v>0</v>
      </c>
      <c r="AL35" s="111">
        <v>0</v>
      </c>
      <c r="AM35" s="111">
        <v>5</v>
      </c>
      <c r="AN35" s="112">
        <v>57</v>
      </c>
      <c r="AO35" s="113">
        <v>4</v>
      </c>
      <c r="AP35" s="78">
        <v>94</v>
      </c>
      <c r="AQ35" s="104">
        <v>2</v>
      </c>
      <c r="AR35" s="102">
        <v>35</v>
      </c>
      <c r="AS35" s="127">
        <f t="shared" si="4"/>
        <v>0</v>
      </c>
      <c r="AT35" s="128">
        <f t="shared" si="5"/>
        <v>0</v>
      </c>
      <c r="AU35" s="129">
        <v>89</v>
      </c>
      <c r="AV35" s="130">
        <v>1149.5999999999999</v>
      </c>
      <c r="AW35" s="130">
        <v>126</v>
      </c>
      <c r="AX35" s="131">
        <v>1749</v>
      </c>
      <c r="AY35" s="127">
        <f t="shared" si="6"/>
        <v>33</v>
      </c>
      <c r="AZ35" s="128">
        <f t="shared" si="7"/>
        <v>383.17999999999995</v>
      </c>
      <c r="BA35" s="127">
        <f t="shared" si="8"/>
        <v>102</v>
      </c>
      <c r="BB35" s="128">
        <f t="shared" si="9"/>
        <v>1477.4899999999998</v>
      </c>
      <c r="BC35" s="44">
        <v>33</v>
      </c>
      <c r="BD35" s="44">
        <v>383.17999999999995</v>
      </c>
      <c r="BE35" s="85">
        <v>102</v>
      </c>
      <c r="BF35" s="86">
        <v>1477.4899999999998</v>
      </c>
      <c r="BG35" s="47">
        <v>159</v>
      </c>
      <c r="BH35" s="49">
        <v>974.43999999999994</v>
      </c>
      <c r="BI35" s="52">
        <v>18</v>
      </c>
      <c r="BJ35" s="49">
        <v>124.98052</v>
      </c>
      <c r="BK35" s="16"/>
      <c r="BL35" s="16"/>
      <c r="BM35" s="16"/>
      <c r="BN35" s="16"/>
    </row>
    <row r="36" spans="1:66" s="10" customFormat="1" ht="40.200000000000003" customHeight="1" thickBot="1" x14ac:dyDescent="0.55000000000000004">
      <c r="A36" s="114"/>
      <c r="B36" s="115" t="s">
        <v>15</v>
      </c>
      <c r="C36" s="26">
        <f>SUM(C8:C35)</f>
        <v>6342</v>
      </c>
      <c r="D36" s="26">
        <f t="shared" ref="D36:AI36" si="17">SUM(D8:D35)</f>
        <v>12684</v>
      </c>
      <c r="E36" s="26">
        <f t="shared" si="17"/>
        <v>342</v>
      </c>
      <c r="F36" s="26">
        <f t="shared" si="17"/>
        <v>263</v>
      </c>
      <c r="G36" s="26">
        <f t="shared" si="17"/>
        <v>288</v>
      </c>
      <c r="H36" s="116">
        <f t="shared" si="3"/>
        <v>2.270577105014191</v>
      </c>
      <c r="I36" s="26">
        <f t="shared" si="17"/>
        <v>388</v>
      </c>
      <c r="J36" s="26">
        <f t="shared" si="17"/>
        <v>1327</v>
      </c>
      <c r="K36" s="26">
        <f t="shared" si="17"/>
        <v>359.25</v>
      </c>
      <c r="L36" s="26">
        <f t="shared" si="17"/>
        <v>3651</v>
      </c>
      <c r="M36" s="26">
        <f t="shared" si="17"/>
        <v>112</v>
      </c>
      <c r="N36" s="26">
        <f t="shared" si="17"/>
        <v>1332.5</v>
      </c>
      <c r="O36" s="26">
        <f t="shared" si="17"/>
        <v>174.25</v>
      </c>
      <c r="P36" s="26">
        <f t="shared" si="17"/>
        <v>2683.7330400000001</v>
      </c>
      <c r="Q36" s="25">
        <f t="shared" si="17"/>
        <v>50</v>
      </c>
      <c r="R36" s="25">
        <f t="shared" si="17"/>
        <v>731.5</v>
      </c>
      <c r="S36" s="25">
        <f t="shared" si="17"/>
        <v>44</v>
      </c>
      <c r="T36" s="25">
        <f t="shared" si="17"/>
        <v>456.05945919999999</v>
      </c>
      <c r="U36" s="25">
        <f t="shared" si="17"/>
        <v>125</v>
      </c>
      <c r="V36" s="25">
        <f t="shared" si="17"/>
        <v>2156.29</v>
      </c>
      <c r="W36" s="25">
        <f t="shared" si="17"/>
        <v>74</v>
      </c>
      <c r="X36" s="25">
        <f t="shared" si="17"/>
        <v>1266.2225000000001</v>
      </c>
      <c r="Y36" s="25">
        <f t="shared" si="17"/>
        <v>33</v>
      </c>
      <c r="Z36" s="25">
        <f t="shared" si="17"/>
        <v>383.17999999999995</v>
      </c>
      <c r="AA36" s="25">
        <f t="shared" si="17"/>
        <v>102</v>
      </c>
      <c r="AB36" s="25">
        <f t="shared" si="17"/>
        <v>1477.4899999999998</v>
      </c>
      <c r="AC36" s="25">
        <f t="shared" si="17"/>
        <v>166</v>
      </c>
      <c r="AD36" s="25">
        <f t="shared" si="17"/>
        <v>1043.68</v>
      </c>
      <c r="AE36" s="25">
        <f t="shared" si="17"/>
        <v>0</v>
      </c>
      <c r="AF36" s="25">
        <f t="shared" si="17"/>
        <v>0</v>
      </c>
      <c r="AG36" s="25">
        <f t="shared" si="17"/>
        <v>50</v>
      </c>
      <c r="AH36" s="25">
        <f t="shared" si="17"/>
        <v>710.5</v>
      </c>
      <c r="AI36" s="25">
        <f t="shared" si="17"/>
        <v>44</v>
      </c>
      <c r="AJ36" s="25">
        <f t="shared" ref="AJ36:BJ36" si="18">SUM(AJ8:AJ35)</f>
        <v>406.75945920000004</v>
      </c>
      <c r="AK36" s="25">
        <f t="shared" si="18"/>
        <v>123</v>
      </c>
      <c r="AL36" s="25">
        <f t="shared" si="18"/>
        <v>2180.5</v>
      </c>
      <c r="AM36" s="25">
        <f t="shared" si="18"/>
        <v>101</v>
      </c>
      <c r="AN36" s="25">
        <f t="shared" si="18"/>
        <v>1956.5825</v>
      </c>
      <c r="AO36" s="25">
        <f t="shared" si="18"/>
        <v>717</v>
      </c>
      <c r="AP36" s="25">
        <f t="shared" si="18"/>
        <v>5070</v>
      </c>
      <c r="AQ36" s="25">
        <f t="shared" si="18"/>
        <v>106</v>
      </c>
      <c r="AR36" s="117">
        <f t="shared" si="18"/>
        <v>2531</v>
      </c>
      <c r="AS36" s="25">
        <f t="shared" si="18"/>
        <v>94</v>
      </c>
      <c r="AT36" s="26">
        <f t="shared" si="18"/>
        <v>1187.5594592</v>
      </c>
      <c r="AU36" s="118">
        <f t="shared" si="18"/>
        <v>3120</v>
      </c>
      <c r="AV36" s="25">
        <f t="shared" si="18"/>
        <v>59234.292999999991</v>
      </c>
      <c r="AW36" s="25">
        <f t="shared" si="18"/>
        <v>4976</v>
      </c>
      <c r="AX36" s="117">
        <f t="shared" si="18"/>
        <v>80156.472999999998</v>
      </c>
      <c r="AY36" s="29">
        <f t="shared" si="6"/>
        <v>3578</v>
      </c>
      <c r="AZ36" s="29">
        <f t="shared" si="7"/>
        <v>68133.699999999983</v>
      </c>
      <c r="BA36" s="29">
        <f t="shared" si="8"/>
        <v>5402</v>
      </c>
      <c r="BB36" s="28">
        <f t="shared" si="9"/>
        <v>86992.969459200001</v>
      </c>
      <c r="BC36" s="25">
        <f t="shared" si="18"/>
        <v>3528</v>
      </c>
      <c r="BD36" s="25">
        <f t="shared" si="18"/>
        <v>67402.199999999983</v>
      </c>
      <c r="BE36" s="25">
        <f t="shared" si="18"/>
        <v>5358</v>
      </c>
      <c r="BF36" s="25">
        <f t="shared" si="18"/>
        <v>86536.91</v>
      </c>
      <c r="BG36" s="25">
        <f t="shared" si="18"/>
        <v>2608</v>
      </c>
      <c r="BH36" s="25">
        <f t="shared" si="18"/>
        <v>40138.238428576013</v>
      </c>
      <c r="BI36" s="25">
        <f t="shared" si="18"/>
        <v>251</v>
      </c>
      <c r="BJ36" s="25">
        <f t="shared" si="18"/>
        <v>3229.181865</v>
      </c>
      <c r="BK36" s="21"/>
      <c r="BL36" s="9"/>
      <c r="BM36" s="9"/>
      <c r="BN36" s="9"/>
    </row>
    <row r="37" spans="1:66" s="6" customFormat="1" ht="29.25" customHeight="1" x14ac:dyDescent="0.3">
      <c r="A37" s="54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119" t="s">
        <v>30</v>
      </c>
      <c r="AO37" s="54"/>
      <c r="AP37" s="54"/>
      <c r="AQ37" s="54"/>
      <c r="AR37" s="54"/>
      <c r="AS37" s="54"/>
      <c r="AT37" s="54"/>
      <c r="AU37" s="54"/>
      <c r="AV37" s="54"/>
      <c r="AW37" s="120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2" t="s">
        <v>56</v>
      </c>
      <c r="BI37" s="123"/>
      <c r="BJ37" s="123"/>
      <c r="BK37" s="5"/>
      <c r="BL37" s="5"/>
      <c r="BM37" s="5"/>
      <c r="BN37" s="5"/>
    </row>
    <row r="38" spans="1:66" s="6" customFormat="1" ht="17.399999999999999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C38" s="22"/>
      <c r="BD38" s="22"/>
      <c r="BE38" s="22"/>
      <c r="BF38" s="22"/>
      <c r="BI38" s="5"/>
      <c r="BJ38" s="5"/>
      <c r="BK38" s="5"/>
      <c r="BL38" s="5"/>
      <c r="BM38" s="5"/>
      <c r="BN38" s="5"/>
    </row>
    <row r="39" spans="1:66" x14ac:dyDescent="0.3">
      <c r="AK39" s="8"/>
      <c r="AL39" s="8"/>
      <c r="AM39" s="8"/>
      <c r="AN39" s="8"/>
      <c r="BG39" s="6"/>
      <c r="BH39" s="6"/>
      <c r="BI39" s="5"/>
      <c r="BJ39" s="5"/>
      <c r="BK39" s="5"/>
    </row>
    <row r="597" spans="5:5" x14ac:dyDescent="0.3">
      <c r="E597" s="8">
        <v>684957</v>
      </c>
    </row>
  </sheetData>
  <mergeCells count="59">
    <mergeCell ref="BG5:BH6"/>
    <mergeCell ref="B4:B7"/>
    <mergeCell ref="H5:H7"/>
    <mergeCell ref="AU4:AX4"/>
    <mergeCell ref="AU5:AX5"/>
    <mergeCell ref="BG4:BH4"/>
    <mergeCell ref="O6:P6"/>
    <mergeCell ref="U6:V6"/>
    <mergeCell ref="W6:X6"/>
    <mergeCell ref="M5:P5"/>
    <mergeCell ref="U5:X5"/>
    <mergeCell ref="A3:BJ3"/>
    <mergeCell ref="A4:A7"/>
    <mergeCell ref="Q4:T4"/>
    <mergeCell ref="Q5:T5"/>
    <mergeCell ref="Q6:R6"/>
    <mergeCell ref="S6:T6"/>
    <mergeCell ref="AG4:AJ4"/>
    <mergeCell ref="AG5:AJ5"/>
    <mergeCell ref="AG6:AH6"/>
    <mergeCell ref="AI6:AJ6"/>
    <mergeCell ref="BC6:BD6"/>
    <mergeCell ref="BE6:BF6"/>
    <mergeCell ref="AQ5:AR6"/>
    <mergeCell ref="AY5:BB5"/>
    <mergeCell ref="AY6:AZ6"/>
    <mergeCell ref="BA6:BB6"/>
    <mergeCell ref="AN1:BJ1"/>
    <mergeCell ref="C5:C7"/>
    <mergeCell ref="D5:D7"/>
    <mergeCell ref="E5:E7"/>
    <mergeCell ref="F5:F7"/>
    <mergeCell ref="G5:G7"/>
    <mergeCell ref="I5:L5"/>
    <mergeCell ref="I6:J6"/>
    <mergeCell ref="K6:L6"/>
    <mergeCell ref="Y5:AB5"/>
    <mergeCell ref="AK5:AN5"/>
    <mergeCell ref="AO5:AP6"/>
    <mergeCell ref="A2:BJ2"/>
    <mergeCell ref="I4:L4"/>
    <mergeCell ref="AK4:AN4"/>
    <mergeCell ref="M6:N6"/>
    <mergeCell ref="BI4:BJ4"/>
    <mergeCell ref="U4:X4"/>
    <mergeCell ref="AS5:AT6"/>
    <mergeCell ref="Y6:Z6"/>
    <mergeCell ref="AA6:AB6"/>
    <mergeCell ref="AK6:AL6"/>
    <mergeCell ref="AM6:AN6"/>
    <mergeCell ref="AC5:AF5"/>
    <mergeCell ref="AC6:AD6"/>
    <mergeCell ref="AE6:AF6"/>
    <mergeCell ref="AU6:AV6"/>
    <mergeCell ref="AW6:AX6"/>
    <mergeCell ref="AS4:AT4"/>
    <mergeCell ref="BI5:BJ6"/>
    <mergeCell ref="BC4:BF4"/>
    <mergeCell ref="BC5:BF5"/>
  </mergeCells>
  <pageMargins left="0.43" right="0.2" top="0.82" bottom="0.28999999999999998" header="0.17" footer="0.3"/>
  <pageSetup paperSize="9" scale="34" orientation="landscape" r:id="rId1"/>
  <colBreaks count="2" manualBreakCount="2">
    <brk id="60" min="2" max="35" man="1"/>
    <brk id="7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slbc!OLE_LINK3</vt:lpstr>
      <vt:lpstr>slbc!Print_Area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2021-08-27T10:02:16Z</cp:lastPrinted>
  <dcterms:created xsi:type="dcterms:W3CDTF">2019-10-29T11:22:37Z</dcterms:created>
  <dcterms:modified xsi:type="dcterms:W3CDTF">2021-08-27T10:02:30Z</dcterms:modified>
</cp:coreProperties>
</file>