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120" yWindow="132" windowWidth="9420" windowHeight="4500"/>
  </bookViews>
  <sheets>
    <sheet name="Sheet2" sheetId="14" r:id="rId1"/>
  </sheets>
  <definedNames>
    <definedName name="_xlnm.Print_Area" localSheetId="0">Sheet2!$A$1:$AO$39</definedName>
  </definedNames>
  <calcPr calcId="162913"/>
</workbook>
</file>

<file path=xl/calcChain.xml><?xml version="1.0" encoding="utf-8"?>
<calcChain xmlns="http://schemas.openxmlformats.org/spreadsheetml/2006/main">
  <c r="AD8" i="14" l="1"/>
  <c r="AE8" i="14"/>
  <c r="AD9" i="14"/>
  <c r="AE9" i="14"/>
  <c r="AD10" i="14"/>
  <c r="AE10" i="14"/>
  <c r="AD11" i="14"/>
  <c r="AE11" i="14"/>
  <c r="AD12" i="14"/>
  <c r="AE12" i="14"/>
  <c r="AD13" i="14"/>
  <c r="AE13" i="14"/>
  <c r="AD14" i="14"/>
  <c r="AE14" i="14"/>
  <c r="AD15" i="14"/>
  <c r="AE15" i="14"/>
  <c r="AD16" i="14"/>
  <c r="AE16" i="14"/>
  <c r="AD17" i="14"/>
  <c r="AE17" i="14"/>
  <c r="AD18" i="14"/>
  <c r="AE18" i="14"/>
  <c r="AD20" i="14"/>
  <c r="AE20" i="14"/>
  <c r="AD21" i="14"/>
  <c r="AE21" i="14"/>
  <c r="AD22" i="14"/>
  <c r="AE22" i="14"/>
  <c r="AD23" i="14"/>
  <c r="AE23" i="14"/>
  <c r="AD24" i="14"/>
  <c r="AE24" i="14"/>
  <c r="AD25" i="14"/>
  <c r="AE25" i="14"/>
  <c r="AD26" i="14"/>
  <c r="AE26" i="14"/>
  <c r="AD27" i="14"/>
  <c r="AE27" i="14"/>
  <c r="AD28" i="14"/>
  <c r="AE28" i="14"/>
  <c r="AD29" i="14"/>
  <c r="AE29" i="14"/>
  <c r="AD30" i="14"/>
  <c r="AE30" i="14"/>
  <c r="AD31" i="14"/>
  <c r="AE31" i="14"/>
  <c r="AD32" i="14"/>
  <c r="AE32" i="14"/>
  <c r="AD33" i="14"/>
  <c r="AE33" i="14"/>
  <c r="AD36" i="14"/>
  <c r="AE36" i="14"/>
  <c r="AE7" i="14"/>
  <c r="AD7" i="14"/>
  <c r="AB8" i="14"/>
  <c r="AC8" i="14"/>
  <c r="AB9" i="14"/>
  <c r="AC9" i="14"/>
  <c r="AB10" i="14"/>
  <c r="AC10" i="14"/>
  <c r="AB11" i="14"/>
  <c r="AC11" i="14"/>
  <c r="AB12" i="14"/>
  <c r="AC12" i="14"/>
  <c r="AB13" i="14"/>
  <c r="AC13" i="14"/>
  <c r="AB14" i="14"/>
  <c r="AC14" i="14"/>
  <c r="AB15" i="14"/>
  <c r="AC15" i="14"/>
  <c r="AB16" i="14"/>
  <c r="AC16" i="14"/>
  <c r="AB17" i="14"/>
  <c r="AC17" i="14"/>
  <c r="AB18" i="14"/>
  <c r="AC18" i="14"/>
  <c r="AB20" i="14"/>
  <c r="AC20" i="14"/>
  <c r="AB21" i="14"/>
  <c r="AC21" i="14"/>
  <c r="AB22" i="14"/>
  <c r="AC22" i="14"/>
  <c r="AB23" i="14"/>
  <c r="AC23" i="14"/>
  <c r="AB24" i="14"/>
  <c r="AC24" i="14"/>
  <c r="AB25" i="14"/>
  <c r="AC25" i="14"/>
  <c r="AB26" i="14"/>
  <c r="AC26" i="14"/>
  <c r="AB27" i="14"/>
  <c r="AC27" i="14"/>
  <c r="AB28" i="14"/>
  <c r="AC28" i="14"/>
  <c r="AB29" i="14"/>
  <c r="AC29" i="14"/>
  <c r="AB30" i="14"/>
  <c r="AC30" i="14"/>
  <c r="AB31" i="14"/>
  <c r="AC31" i="14"/>
  <c r="AB32" i="14"/>
  <c r="AC32" i="14"/>
  <c r="AB33" i="14"/>
  <c r="AC33" i="14"/>
  <c r="AB36" i="14"/>
  <c r="AC36" i="14"/>
  <c r="AC7" i="14"/>
  <c r="AB7" i="14"/>
  <c r="T8" i="14"/>
  <c r="U8" i="14"/>
  <c r="T9" i="14"/>
  <c r="U9" i="14"/>
  <c r="T10" i="14"/>
  <c r="U10" i="14"/>
  <c r="T11" i="14"/>
  <c r="U11" i="14"/>
  <c r="T12" i="14"/>
  <c r="U12" i="14"/>
  <c r="T13" i="14"/>
  <c r="U13" i="14"/>
  <c r="T14" i="14"/>
  <c r="U14" i="14"/>
  <c r="T15" i="14"/>
  <c r="U15" i="14"/>
  <c r="T16" i="14"/>
  <c r="U16" i="14"/>
  <c r="T17" i="14"/>
  <c r="U17" i="14"/>
  <c r="T18" i="14"/>
  <c r="U18" i="14"/>
  <c r="T20" i="14"/>
  <c r="U20" i="14"/>
  <c r="T21" i="14"/>
  <c r="U21" i="14"/>
  <c r="T22" i="14"/>
  <c r="U22" i="14"/>
  <c r="T23" i="14"/>
  <c r="U23" i="14"/>
  <c r="T24" i="14"/>
  <c r="U24" i="14"/>
  <c r="T25" i="14"/>
  <c r="U25" i="14"/>
  <c r="T26" i="14"/>
  <c r="U26" i="14"/>
  <c r="T27" i="14"/>
  <c r="U27" i="14"/>
  <c r="T28" i="14"/>
  <c r="U28" i="14"/>
  <c r="T29" i="14"/>
  <c r="U29" i="14"/>
  <c r="T30" i="14"/>
  <c r="U30" i="14"/>
  <c r="T31" i="14"/>
  <c r="U31" i="14"/>
  <c r="T32" i="14"/>
  <c r="U32" i="14"/>
  <c r="T33" i="14"/>
  <c r="U33" i="14"/>
  <c r="T36" i="14"/>
  <c r="U36" i="14"/>
  <c r="U7" i="14"/>
  <c r="T7" i="14"/>
  <c r="R8" i="14"/>
  <c r="S8" i="14"/>
  <c r="R9" i="14"/>
  <c r="S9" i="14"/>
  <c r="R10" i="14"/>
  <c r="S10" i="14"/>
  <c r="R11" i="14"/>
  <c r="S11" i="14"/>
  <c r="R12" i="14"/>
  <c r="S12" i="14"/>
  <c r="R13" i="14"/>
  <c r="S13" i="14"/>
  <c r="R14" i="14"/>
  <c r="S14" i="14"/>
  <c r="R15" i="14"/>
  <c r="S15" i="14"/>
  <c r="R16" i="14"/>
  <c r="S16" i="14"/>
  <c r="R17" i="14"/>
  <c r="S17" i="14"/>
  <c r="R18" i="14"/>
  <c r="S18" i="14"/>
  <c r="R20" i="14"/>
  <c r="S20" i="14"/>
  <c r="R21" i="14"/>
  <c r="S21" i="14"/>
  <c r="R22" i="14"/>
  <c r="S22" i="14"/>
  <c r="R23" i="14"/>
  <c r="S23" i="14"/>
  <c r="R24" i="14"/>
  <c r="S24" i="14"/>
  <c r="R25" i="14"/>
  <c r="S25" i="14"/>
  <c r="R26" i="14"/>
  <c r="S26" i="14"/>
  <c r="R27" i="14"/>
  <c r="S27" i="14"/>
  <c r="R28" i="14"/>
  <c r="S28" i="14"/>
  <c r="R29" i="14"/>
  <c r="S29" i="14"/>
  <c r="R30" i="14"/>
  <c r="S30" i="14"/>
  <c r="R31" i="14"/>
  <c r="S31" i="14"/>
  <c r="R32" i="14"/>
  <c r="S32" i="14"/>
  <c r="R33" i="14"/>
  <c r="S33" i="14"/>
  <c r="R36" i="14"/>
  <c r="S36" i="14"/>
  <c r="S7" i="14"/>
  <c r="R7" i="14"/>
  <c r="J8" i="14" l="1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6" i="14"/>
  <c r="K36" i="14"/>
  <c r="K7" i="14"/>
  <c r="J7" i="14"/>
  <c r="H8" i="14"/>
  <c r="I8" i="14"/>
  <c r="H9" i="14"/>
  <c r="I9" i="14"/>
  <c r="H10" i="14"/>
  <c r="I10" i="14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20" i="14"/>
  <c r="I20" i="14"/>
  <c r="H21" i="14"/>
  <c r="I21" i="14"/>
  <c r="H22" i="14"/>
  <c r="I22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H30" i="14"/>
  <c r="I30" i="14"/>
  <c r="H31" i="14"/>
  <c r="I31" i="14"/>
  <c r="H32" i="14"/>
  <c r="I32" i="14"/>
  <c r="H33" i="14"/>
  <c r="I33" i="14"/>
  <c r="H36" i="14"/>
  <c r="I36" i="14"/>
  <c r="I7" i="14"/>
  <c r="H7" i="14"/>
  <c r="AA19" i="14" l="1"/>
  <c r="AE19" i="14" s="1"/>
  <c r="Z19" i="14"/>
  <c r="Y19" i="14"/>
  <c r="X19" i="14"/>
  <c r="W19" i="14"/>
  <c r="V19" i="14"/>
  <c r="AB19" i="14" s="1"/>
  <c r="Y35" i="14"/>
  <c r="Y37" i="14" s="1"/>
  <c r="AA34" i="14"/>
  <c r="Z34" i="14"/>
  <c r="Y34" i="14"/>
  <c r="X34" i="14"/>
  <c r="W34" i="14"/>
  <c r="V34" i="14"/>
  <c r="V35" i="14" s="1"/>
  <c r="V37" i="14" s="1"/>
  <c r="Q35" i="14"/>
  <c r="P34" i="14"/>
  <c r="Q34" i="14"/>
  <c r="P19" i="14"/>
  <c r="Q19" i="14"/>
  <c r="D34" i="14"/>
  <c r="J34" i="14" s="1"/>
  <c r="F35" i="14"/>
  <c r="F37" i="14" s="1"/>
  <c r="G35" i="14"/>
  <c r="F34" i="14"/>
  <c r="G34" i="14"/>
  <c r="D19" i="14"/>
  <c r="E19" i="14"/>
  <c r="F19" i="14"/>
  <c r="G19" i="14"/>
  <c r="AC19" i="14" l="1"/>
  <c r="P35" i="14"/>
  <c r="K19" i="14"/>
  <c r="G37" i="14"/>
  <c r="Q37" i="14"/>
  <c r="X35" i="14"/>
  <c r="X37" i="14" s="1"/>
  <c r="J19" i="14"/>
  <c r="AD19" i="14"/>
  <c r="D35" i="14"/>
  <c r="J35" i="14" s="1"/>
  <c r="AD34" i="14"/>
  <c r="AB34" i="14"/>
  <c r="AC34" i="14"/>
  <c r="AE34" i="14"/>
  <c r="W35" i="14"/>
  <c r="W37" i="14" s="1"/>
  <c r="Z35" i="14"/>
  <c r="AA35" i="14"/>
  <c r="P37" i="14" l="1"/>
  <c r="AA37" i="14"/>
  <c r="AC35" i="14"/>
  <c r="AE35" i="14"/>
  <c r="Z37" i="14"/>
  <c r="AD35" i="14"/>
  <c r="AB35" i="14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K34" i="14"/>
  <c r="AK35" i="14"/>
  <c r="AK36" i="14"/>
  <c r="AJ8" i="14"/>
  <c r="AJ9" i="14"/>
  <c r="AJ10" i="14"/>
  <c r="AJ11" i="14"/>
  <c r="AJ12" i="14"/>
  <c r="AJ13" i="14"/>
  <c r="AJ14" i="14"/>
  <c r="AJ15" i="14"/>
  <c r="AJ16" i="14"/>
  <c r="AJ17" i="14"/>
  <c r="AN17" i="14" s="1"/>
  <c r="AJ18" i="14"/>
  <c r="AJ19" i="14"/>
  <c r="AJ34" i="14"/>
  <c r="AJ35" i="14"/>
  <c r="AJ36" i="14"/>
  <c r="AI8" i="14"/>
  <c r="AI9" i="14"/>
  <c r="AI10" i="14"/>
  <c r="AI11" i="14"/>
  <c r="AI12" i="14"/>
  <c r="AI13" i="14"/>
  <c r="AI14" i="14"/>
  <c r="AI15" i="14"/>
  <c r="AI16" i="14"/>
  <c r="AI17" i="14"/>
  <c r="AI18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6" i="14"/>
  <c r="AH8" i="14"/>
  <c r="AH9" i="14"/>
  <c r="AH10" i="14"/>
  <c r="AH11" i="14"/>
  <c r="AH12" i="14"/>
  <c r="AH13" i="14"/>
  <c r="AH14" i="14"/>
  <c r="AH15" i="14"/>
  <c r="AH16" i="14"/>
  <c r="AH17" i="14"/>
  <c r="AH18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6" i="14"/>
  <c r="AH7" i="14"/>
  <c r="AI7" i="14"/>
  <c r="AJ7" i="14"/>
  <c r="AK7" i="14"/>
  <c r="AF8" i="14"/>
  <c r="AG8" i="14"/>
  <c r="AF9" i="14"/>
  <c r="AG9" i="14"/>
  <c r="AF10" i="14"/>
  <c r="AG10" i="14"/>
  <c r="AF11" i="14"/>
  <c r="AG11" i="14"/>
  <c r="AF12" i="14"/>
  <c r="AG12" i="14"/>
  <c r="AF13" i="14"/>
  <c r="AG13" i="14"/>
  <c r="AF14" i="14"/>
  <c r="AG14" i="14"/>
  <c r="AF15" i="14"/>
  <c r="AG15" i="14"/>
  <c r="AF16" i="14"/>
  <c r="AG16" i="14"/>
  <c r="AF17" i="14"/>
  <c r="AL17" i="14" s="1"/>
  <c r="AG17" i="14"/>
  <c r="AM17" i="14" s="1"/>
  <c r="AF18" i="14"/>
  <c r="AG18" i="14"/>
  <c r="AF20" i="14"/>
  <c r="AG20" i="14"/>
  <c r="AF21" i="14"/>
  <c r="AG21" i="14"/>
  <c r="AF22" i="14"/>
  <c r="AG22" i="14"/>
  <c r="AF23" i="14"/>
  <c r="AG23" i="14"/>
  <c r="AF24" i="14"/>
  <c r="AG24" i="14"/>
  <c r="AF25" i="14"/>
  <c r="AG25" i="14"/>
  <c r="AF26" i="14"/>
  <c r="AG26" i="14"/>
  <c r="AF27" i="14"/>
  <c r="AG27" i="14"/>
  <c r="AF28" i="14"/>
  <c r="AG28" i="14"/>
  <c r="AF29" i="14"/>
  <c r="AG29" i="14"/>
  <c r="AF30" i="14"/>
  <c r="AG30" i="14"/>
  <c r="AF31" i="14"/>
  <c r="AG31" i="14"/>
  <c r="AF32" i="14"/>
  <c r="AG32" i="14"/>
  <c r="AF33" i="14"/>
  <c r="AG33" i="14"/>
  <c r="AF36" i="14"/>
  <c r="AG36" i="14"/>
  <c r="AG7" i="14"/>
  <c r="AF7" i="14"/>
  <c r="AL13" i="14" l="1"/>
  <c r="AN13" i="14"/>
  <c r="AN18" i="14"/>
  <c r="AL18" i="14"/>
  <c r="AO36" i="14"/>
  <c r="AM36" i="14"/>
  <c r="AM10" i="14"/>
  <c r="AO10" i="14"/>
  <c r="AO7" i="14"/>
  <c r="AM7" i="14"/>
  <c r="AM15" i="14"/>
  <c r="AO15" i="14"/>
  <c r="AO9" i="14"/>
  <c r="AM9" i="14"/>
  <c r="AL7" i="14"/>
  <c r="AN7" i="14"/>
  <c r="AN11" i="14"/>
  <c r="AL11" i="14"/>
  <c r="AM14" i="14"/>
  <c r="AO14" i="14"/>
  <c r="AM8" i="14"/>
  <c r="AO8" i="14"/>
  <c r="AN36" i="14"/>
  <c r="AL36" i="14"/>
  <c r="AL16" i="14"/>
  <c r="AN16" i="14"/>
  <c r="AL10" i="14"/>
  <c r="AN10" i="14"/>
  <c r="AM13" i="14"/>
  <c r="AO13" i="14"/>
  <c r="AM16" i="14"/>
  <c r="AO16" i="14"/>
  <c r="AN12" i="14"/>
  <c r="AL12" i="14"/>
  <c r="AL15" i="14"/>
  <c r="AN15" i="14"/>
  <c r="AL9" i="14"/>
  <c r="AN9" i="14"/>
  <c r="AM18" i="14"/>
  <c r="AO18" i="14"/>
  <c r="AO12" i="14"/>
  <c r="AM12" i="14"/>
  <c r="AN14" i="14"/>
  <c r="AL14" i="14"/>
  <c r="AN8" i="14"/>
  <c r="AL8" i="14"/>
  <c r="AO17" i="14"/>
  <c r="AM11" i="14"/>
  <c r="AO11" i="14"/>
  <c r="AC37" i="14"/>
  <c r="AE37" i="14"/>
  <c r="AK37" i="14"/>
  <c r="AD37" i="14"/>
  <c r="AB37" i="14"/>
  <c r="AJ37" i="14"/>
  <c r="O34" i="14"/>
  <c r="U34" i="14" s="1"/>
  <c r="N34" i="14"/>
  <c r="T34" i="14" s="1"/>
  <c r="O19" i="14"/>
  <c r="U19" i="14" s="1"/>
  <c r="N19" i="14"/>
  <c r="T19" i="14" s="1"/>
  <c r="M34" i="14"/>
  <c r="S34" i="14" s="1"/>
  <c r="L34" i="14"/>
  <c r="R34" i="14" s="1"/>
  <c r="M19" i="14"/>
  <c r="S19" i="14" s="1"/>
  <c r="L19" i="14"/>
  <c r="R19" i="14" s="1"/>
  <c r="E34" i="14"/>
  <c r="K34" i="14" s="1"/>
  <c r="C34" i="14"/>
  <c r="I34" i="14" s="1"/>
  <c r="B34" i="14"/>
  <c r="H34" i="14" s="1"/>
  <c r="C19" i="14"/>
  <c r="I19" i="14" s="1"/>
  <c r="B19" i="14"/>
  <c r="H19" i="14" s="1"/>
  <c r="M35" i="14" l="1"/>
  <c r="AG34" i="14"/>
  <c r="AM34" i="14" s="1"/>
  <c r="B35" i="14"/>
  <c r="H35" i="14" s="1"/>
  <c r="AF19" i="14"/>
  <c r="AL19" i="14" s="1"/>
  <c r="C35" i="14"/>
  <c r="I35" i="14" s="1"/>
  <c r="AG19" i="14"/>
  <c r="AM19" i="14" s="1"/>
  <c r="AI34" i="14"/>
  <c r="AO34" i="14" s="1"/>
  <c r="AF34" i="14"/>
  <c r="AL34" i="14" s="1"/>
  <c r="N35" i="14"/>
  <c r="T35" i="14" s="1"/>
  <c r="E35" i="14"/>
  <c r="K35" i="14" s="1"/>
  <c r="AI19" i="14"/>
  <c r="AO19" i="14" s="1"/>
  <c r="AH34" i="14"/>
  <c r="AN34" i="14" s="1"/>
  <c r="O35" i="14"/>
  <c r="U35" i="14" s="1"/>
  <c r="D37" i="14"/>
  <c r="J37" i="14" s="1"/>
  <c r="AH19" i="14"/>
  <c r="AN19" i="14" s="1"/>
  <c r="L35" i="14"/>
  <c r="M37" i="14" l="1"/>
  <c r="S37" i="14" s="1"/>
  <c r="S35" i="14"/>
  <c r="L37" i="14"/>
  <c r="R37" i="14" s="1"/>
  <c r="R35" i="14"/>
  <c r="AH35" i="14"/>
  <c r="AN35" i="14" s="1"/>
  <c r="E37" i="14"/>
  <c r="K37" i="14" s="1"/>
  <c r="AI35" i="14"/>
  <c r="AO35" i="14" s="1"/>
  <c r="O37" i="14"/>
  <c r="U37" i="14" s="1"/>
  <c r="N37" i="14"/>
  <c r="T37" i="14" s="1"/>
  <c r="C37" i="14"/>
  <c r="I37" i="14" s="1"/>
  <c r="AG35" i="14"/>
  <c r="AM35" i="14" s="1"/>
  <c r="B37" i="14"/>
  <c r="H37" i="14" s="1"/>
  <c r="AF35" i="14"/>
  <c r="AL35" i="14" s="1"/>
  <c r="AI37" i="14" l="1"/>
  <c r="AO37" i="14" s="1"/>
  <c r="AG37" i="14"/>
  <c r="AM37" i="14" s="1"/>
  <c r="AF37" i="14"/>
  <c r="AL37" i="14" s="1"/>
  <c r="AH37" i="14"/>
  <c r="AN37" i="14" s="1"/>
  <c r="AJ20" i="14" l="1"/>
  <c r="AJ22" i="14"/>
  <c r="AK23" i="14"/>
  <c r="AK30" i="14"/>
  <c r="AK26" i="14"/>
  <c r="AJ28" i="14"/>
  <c r="AK27" i="14"/>
  <c r="AK20" i="14"/>
  <c r="AK33" i="14"/>
  <c r="AK32" i="14"/>
  <c r="AJ21" i="14"/>
  <c r="AK22" i="14"/>
  <c r="AJ33" i="14"/>
  <c r="AJ32" i="14"/>
  <c r="AK31" i="14"/>
  <c r="AJ24" i="14"/>
  <c r="AJ31" i="14"/>
  <c r="AK24" i="14"/>
  <c r="AJ23" i="14"/>
  <c r="AK25" i="14"/>
  <c r="AJ25" i="14"/>
  <c r="AJ30" i="14"/>
  <c r="AJ26" i="14"/>
  <c r="AK28" i="14"/>
  <c r="AJ29" i="14"/>
  <c r="AK21" i="14"/>
  <c r="AJ27" i="14"/>
  <c r="AK29" i="14"/>
  <c r="AN27" i="14" l="1"/>
  <c r="AL27" i="14"/>
  <c r="AO24" i="14"/>
  <c r="AM24" i="14"/>
  <c r="AN26" i="14"/>
  <c r="AL26" i="14"/>
  <c r="AN21" i="14"/>
  <c r="AL21" i="14"/>
  <c r="AN30" i="14"/>
  <c r="AL30" i="14"/>
  <c r="AO30" i="14"/>
  <c r="AM30" i="14"/>
  <c r="AN22" i="14"/>
  <c r="AL22" i="14"/>
  <c r="AM22" i="14"/>
  <c r="AO22" i="14"/>
  <c r="AL31" i="14"/>
  <c r="AN31" i="14"/>
  <c r="AO26" i="14"/>
  <c r="AM26" i="14"/>
  <c r="AM29" i="14"/>
  <c r="AO29" i="14"/>
  <c r="AN24" i="14"/>
  <c r="AL24" i="14"/>
  <c r="AM32" i="14"/>
  <c r="AO32" i="14"/>
  <c r="AN25" i="14"/>
  <c r="AL25" i="14"/>
  <c r="AO31" i="14"/>
  <c r="AM31" i="14"/>
  <c r="AO33" i="14"/>
  <c r="AM33" i="14"/>
  <c r="AO23" i="14"/>
  <c r="AM23" i="14"/>
  <c r="AO21" i="14"/>
  <c r="AM21" i="14"/>
  <c r="AM25" i="14"/>
  <c r="AO25" i="14"/>
  <c r="AN32" i="14"/>
  <c r="AL32" i="14"/>
  <c r="AO20" i="14"/>
  <c r="AM20" i="14"/>
  <c r="AN29" i="14"/>
  <c r="AL29" i="14"/>
  <c r="AN23" i="14"/>
  <c r="AL23" i="14"/>
  <c r="AL33" i="14"/>
  <c r="AN33" i="14"/>
  <c r="AO27" i="14"/>
  <c r="AM27" i="14"/>
  <c r="AN20" i="14"/>
  <c r="AL20" i="14"/>
  <c r="AM28" i="14"/>
  <c r="AO28" i="14"/>
  <c r="AL28" i="14"/>
  <c r="AN28" i="14"/>
</calcChain>
</file>

<file path=xl/sharedStrings.xml><?xml version="1.0" encoding="utf-8"?>
<sst xmlns="http://schemas.openxmlformats.org/spreadsheetml/2006/main" count="101" uniqueCount="47">
  <si>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</si>
  <si>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</si>
  <si>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</si>
  <si>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</si>
  <si>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</si>
  <si>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</si>
  <si>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</si>
  <si>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</si>
  <si>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</si>
  <si>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</si>
  <si>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</si>
  <si>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</si>
  <si>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</si>
  <si>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</si>
  <si>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</si>
  <si>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</si>
  <si>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</si>
  <si>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</si>
  <si>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</si>
  <si>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</si>
  <si>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</si>
  <si>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</si>
  <si>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</si>
  <si>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</si>
  <si>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</si>
  <si>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</si>
  <si>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</si>
  <si>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</si>
  <si>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June 20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</si>
  <si>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</si>
  <si>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</si>
  <si>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</si>
  <si>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</si>
  <si>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</si>
  <si>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</si>
  <si>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</si>
  <si>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</si>
  <si>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</si>
  <si>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</si>
  <si>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</si>
  <si>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</si>
  <si>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Bank Wise MSME Comparision</t>
  </si>
  <si>
    <t>Amount in lakhs</t>
  </si>
  <si>
    <t>SLBC Punjab</t>
  </si>
  <si>
    <t>Sept. 19</t>
  </si>
  <si>
    <t>Sept. 20</t>
  </si>
  <si>
    <t>Annexure- 19.1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</si>
</sst>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sz val="30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" fontId="4" fillId="0" borderId="9" xfId="0" applyNumberFormat="1" applyFont="1" applyFill="1" applyBorder="1"/>
    <xf numFmtId="1" fontId="4" fillId="0" borderId="1" xfId="0" applyNumberFormat="1" applyFont="1" applyFill="1" applyBorder="1"/>
    <xf numFmtId="1" fontId="4" fillId="0" borderId="15" xfId="0" applyNumberFormat="1" applyFont="1" applyFill="1" applyBorder="1"/>
    <xf numFmtId="1" fontId="4" fillId="0" borderId="16" xfId="0" applyNumberFormat="1" applyFont="1" applyFill="1" applyBorder="1"/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/>
    <xf numFmtId="1" fontId="4" fillId="0" borderId="3" xfId="0" applyNumberFormat="1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5" fillId="0" borderId="17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9" fontId="3" fillId="0" borderId="15" xfId="1" applyFont="1" applyFill="1" applyBorder="1" applyAlignment="1">
      <alignment wrapText="1"/>
    </xf>
    <xf numFmtId="9" fontId="3" fillId="0" borderId="1" xfId="1" applyFont="1" applyFill="1" applyBorder="1" applyAlignment="1">
      <alignment wrapText="1"/>
    </xf>
    <xf numFmtId="9" fontId="3" fillId="0" borderId="1" xfId="1" applyFont="1" applyFill="1" applyBorder="1"/>
    <xf numFmtId="9" fontId="3" fillId="0" borderId="0" xfId="1" applyFont="1" applyFill="1" applyBorder="1" applyAlignment="1">
      <alignment wrapText="1"/>
    </xf>
    <xf numFmtId="9" fontId="3" fillId="0" borderId="0" xfId="1" applyFont="1" applyFill="1" applyBorder="1"/>
    <xf numFmtId="0" fontId="3" fillId="0" borderId="36" xfId="0" applyFont="1" applyFill="1" applyBorder="1"/>
    <xf numFmtId="1" fontId="4" fillId="0" borderId="37" xfId="0" applyNumberFormat="1" applyFont="1" applyFill="1" applyBorder="1"/>
    <xf numFmtId="1" fontId="4" fillId="0" borderId="38" xfId="0" applyNumberFormat="1" applyFont="1" applyFill="1" applyBorder="1"/>
    <xf numFmtId="1" fontId="4" fillId="0" borderId="39" xfId="0" applyNumberFormat="1" applyFont="1" applyFill="1" applyBorder="1"/>
    <xf numFmtId="9" fontId="3" fillId="0" borderId="40" xfId="1" applyFont="1" applyFill="1" applyBorder="1" applyAlignment="1">
      <alignment wrapText="1"/>
    </xf>
    <xf numFmtId="1" fontId="4" fillId="0" borderId="42" xfId="0" applyNumberFormat="1" applyFont="1" applyFill="1" applyBorder="1"/>
    <xf numFmtId="9" fontId="3" fillId="0" borderId="38" xfId="1" applyFont="1" applyFill="1" applyBorder="1" applyAlignment="1">
      <alignment wrapText="1"/>
    </xf>
    <xf numFmtId="9" fontId="3" fillId="0" borderId="38" xfId="1" applyFont="1" applyFill="1" applyBorder="1"/>
    <xf numFmtId="1" fontId="4" fillId="0" borderId="43" xfId="0" applyNumberFormat="1" applyFont="1" applyFill="1" applyBorder="1"/>
    <xf numFmtId="9" fontId="3" fillId="0" borderId="16" xfId="1" applyFont="1" applyFill="1" applyBorder="1" applyAlignment="1">
      <alignment wrapText="1"/>
    </xf>
    <xf numFmtId="9" fontId="3" fillId="0" borderId="16" xfId="1" applyFont="1" applyFill="1" applyBorder="1"/>
    <xf numFmtId="0" fontId="3" fillId="0" borderId="35" xfId="0" applyFont="1" applyFill="1" applyBorder="1"/>
    <xf numFmtId="1" fontId="3" fillId="0" borderId="44" xfId="0" applyNumberFormat="1" applyFont="1" applyFill="1" applyBorder="1"/>
    <xf numFmtId="1" fontId="3" fillId="0" borderId="45" xfId="0" applyNumberFormat="1" applyFont="1" applyFill="1" applyBorder="1"/>
    <xf numFmtId="9" fontId="3" fillId="0" borderId="44" xfId="1" applyFont="1" applyFill="1" applyBorder="1" applyAlignment="1">
      <alignment wrapText="1"/>
    </xf>
    <xf numFmtId="9" fontId="3" fillId="0" borderId="45" xfId="1" applyFont="1" applyFill="1" applyBorder="1" applyAlignment="1">
      <alignment wrapText="1"/>
    </xf>
    <xf numFmtId="9" fontId="3" fillId="0" borderId="45" xfId="1" applyFont="1" applyFill="1" applyBorder="1"/>
    <xf numFmtId="9" fontId="3" fillId="0" borderId="46" xfId="1" applyFont="1" applyFill="1" applyBorder="1"/>
    <xf numFmtId="0" fontId="3" fillId="0" borderId="0" xfId="0" applyFont="1" applyFill="1"/>
    <xf numFmtId="0" fontId="3" fillId="0" borderId="36" xfId="0" applyFont="1" applyFill="1" applyBorder="1" applyAlignment="1">
      <alignment wrapText="1"/>
    </xf>
    <xf numFmtId="0" fontId="3" fillId="0" borderId="23" xfId="0" applyFont="1" applyFill="1" applyBorder="1"/>
    <xf numFmtId="1" fontId="3" fillId="0" borderId="40" xfId="0" applyNumberFormat="1" applyFont="1" applyFill="1" applyBorder="1"/>
    <xf numFmtId="1" fontId="3" fillId="0" borderId="41" xfId="0" applyNumberFormat="1" applyFont="1" applyFill="1" applyBorder="1"/>
    <xf numFmtId="1" fontId="3" fillId="0" borderId="47" xfId="0" applyNumberFormat="1" applyFont="1" applyFill="1" applyBorder="1"/>
    <xf numFmtId="1" fontId="3" fillId="0" borderId="48" xfId="0" applyNumberFormat="1" applyFont="1" applyFill="1" applyBorder="1"/>
    <xf numFmtId="9" fontId="3" fillId="0" borderId="41" xfId="1" applyFont="1" applyFill="1" applyBorder="1" applyAlignment="1">
      <alignment wrapText="1"/>
    </xf>
    <xf numFmtId="9" fontId="3" fillId="0" borderId="41" xfId="1" applyFont="1" applyFill="1" applyBorder="1"/>
    <xf numFmtId="0" fontId="5" fillId="0" borderId="0" xfId="0" applyFont="1" applyFill="1" applyBorder="1" applyAlignment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50" xfId="1" applyFont="1" applyFill="1" applyBorder="1"/>
    <xf numFmtId="9" fontId="3" fillId="0" borderId="51" xfId="1" applyFont="1" applyFill="1" applyBorder="1"/>
    <xf numFmtId="0" fontId="3" fillId="0" borderId="3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quotePrefix="1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19" xfId="0" quotePrefix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6" xfId="0" quotePrefix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3" xfId="0" quotePrefix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wrapText="1"/>
    </xf>
    <xf numFmtId="1" fontId="3" fillId="2" borderId="44" xfId="0" applyNumberFormat="1" applyFont="1" applyFill="1" applyBorder="1"/>
    <xf numFmtId="1" fontId="3" fillId="2" borderId="45" xfId="0" applyNumberFormat="1" applyFont="1" applyFill="1" applyBorder="1"/>
    <xf numFmtId="9" fontId="3" fillId="2" borderId="44" xfId="1" applyFont="1" applyFill="1" applyBorder="1" applyAlignment="1">
      <alignment wrapText="1"/>
    </xf>
    <xf numFmtId="9" fontId="3" fillId="2" borderId="44" xfId="0" applyNumberFormat="1" applyFont="1" applyFill="1" applyBorder="1"/>
    <xf numFmtId="9" fontId="3" fillId="2" borderId="45" xfId="0" applyNumberFormat="1" applyFont="1" applyFill="1" applyBorder="1"/>
    <xf numFmtId="9" fontId="3" fillId="2" borderId="45" xfId="1" applyFont="1" applyFill="1" applyBorder="1" applyAlignment="1">
      <alignment wrapText="1"/>
    </xf>
    <xf numFmtId="9" fontId="3" fillId="2" borderId="45" xfId="1" applyFont="1" applyFill="1" applyBorder="1"/>
    <xf numFmtId="9" fontId="3" fillId="2" borderId="46" xfId="1" applyFont="1" applyFill="1" applyBorder="1"/>
    <xf numFmtId="0" fontId="1" fillId="2" borderId="0" xfId="0" applyFont="1" applyFill="1"/>
    <xf numFmtId="0" fontId="3" fillId="2" borderId="29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9" fontId="3" fillId="2" borderId="15" xfId="0" applyNumberFormat="1" applyFont="1" applyFill="1" applyBorder="1"/>
    <xf numFmtId="9" fontId="3" fillId="2" borderId="40" xfId="0" applyNumberFormat="1" applyFont="1" applyFill="1" applyBorder="1"/>
    <xf numFmtId="9" fontId="3" fillId="2" borderId="0" xfId="0" applyNumberFormat="1" applyFont="1" applyFill="1" applyBorder="1"/>
    <xf numFmtId="0" fontId="0" fillId="2" borderId="0" xfId="0" applyFill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9" fontId="3" fillId="2" borderId="16" xfId="0" applyNumberFormat="1" applyFont="1" applyFill="1" applyBorder="1"/>
    <xf numFmtId="9" fontId="3" fillId="2" borderId="4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9" fontId="3" fillId="2" borderId="1" xfId="0" applyNumberFormat="1" applyFont="1" applyFill="1" applyBorder="1"/>
    <xf numFmtId="9" fontId="3" fillId="2" borderId="3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view="pageBreakPreview" zoomScale="55" zoomScaleSheetLayoutView="55" workbookViewId="0">
      <pane xSplit="6" ySplit="8" topLeftCell="G9" activePane="bottomRight" state="frozen"/>
      <selection pane="topRight" activeCell="H1" sqref="H1"/>
      <selection pane="bottomLeft" activeCell="A9" sqref="A9"/>
      <selection pane="bottomRight" activeCell="AG27" sqref="AG27"/>
    </sheetView>
  </sheetViews>
  <sheetFormatPr defaultColWidth="8.81640625" defaultRowHeight="15.6" x14ac:dyDescent="0.3"/>
  <cols>
    <col min="1" max="1" width="29.90625" style="19" customWidth="1"/>
    <col min="2" max="2" width="10.81640625" style="19" customWidth="1"/>
    <col min="3" max="3" width="13" style="19" customWidth="1"/>
    <col min="4" max="4" width="10" style="19" customWidth="1"/>
    <col min="5" max="5" width="11.81640625" style="19" customWidth="1"/>
    <col min="6" max="6" width="10.1796875" style="19" customWidth="1"/>
    <col min="7" max="7" width="11.81640625" style="19" customWidth="1"/>
    <col min="8" max="8" width="10.1796875" style="19" customWidth="1"/>
    <col min="9" max="9" width="10.7265625" style="19" customWidth="1"/>
    <col min="10" max="10" width="10.54296875" style="112" customWidth="1"/>
    <col min="11" max="11" width="9.36328125" style="112" customWidth="1"/>
    <col min="12" max="12" width="10.1796875" style="19" customWidth="1"/>
    <col min="13" max="13" width="11.54296875" style="19" customWidth="1"/>
    <col min="14" max="14" width="11.08984375" style="19" customWidth="1"/>
    <col min="15" max="15" width="13.453125" style="19" customWidth="1"/>
    <col min="16" max="16" width="10.54296875" style="19" customWidth="1"/>
    <col min="17" max="17" width="12.90625" style="19" customWidth="1"/>
    <col min="18" max="19" width="10.1796875" style="19" customWidth="1"/>
    <col min="20" max="21" width="10.1796875" style="104" customWidth="1"/>
    <col min="22" max="22" width="10.453125" style="19" customWidth="1"/>
    <col min="23" max="23" width="12.36328125" style="19" customWidth="1"/>
    <col min="24" max="26" width="10.453125" style="19" customWidth="1"/>
    <col min="27" max="27" width="11.6328125" style="19" customWidth="1"/>
    <col min="28" max="29" width="10.1796875" style="19" customWidth="1"/>
    <col min="30" max="31" width="10.1796875" style="104" customWidth="1"/>
    <col min="32" max="37" width="12.1796875" style="19" customWidth="1"/>
    <col min="38" max="39" width="11.1796875" style="21" customWidth="1"/>
    <col min="40" max="41" width="9" style="21" customWidth="1"/>
    <col min="42" max="16384" width="8.81640625" style="19"/>
  </cols>
  <sheetData>
    <row r="1" spans="1:42" s="22" customFormat="1" ht="37.950000000000003" customHeight="1" thickBot="1" x14ac:dyDescent="0.6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 t="s">
        <v>41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2"/>
      <c r="AP1" s="59"/>
    </row>
    <row r="2" spans="1:42" ht="26.4" customHeight="1" thickBot="1" x14ac:dyDescent="0.4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 t="s">
        <v>46</v>
      </c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5"/>
    </row>
    <row r="3" spans="1:42" ht="26.4" customHeight="1" thickBot="1" x14ac:dyDescent="0.4">
      <c r="A3" s="83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5"/>
    </row>
    <row r="4" spans="1:42" ht="30" customHeight="1" thickBot="1" x14ac:dyDescent="0.5">
      <c r="A4" s="92" t="s">
        <v>0</v>
      </c>
      <c r="B4" s="90" t="s">
        <v>15</v>
      </c>
      <c r="C4" s="90"/>
      <c r="D4" s="90"/>
      <c r="E4" s="90"/>
      <c r="F4" s="90"/>
      <c r="G4" s="90"/>
      <c r="H4" s="90"/>
      <c r="I4" s="90"/>
      <c r="J4" s="90"/>
      <c r="K4" s="91"/>
      <c r="L4" s="89" t="s">
        <v>16</v>
      </c>
      <c r="M4" s="90"/>
      <c r="N4" s="90"/>
      <c r="O4" s="90"/>
      <c r="P4" s="90"/>
      <c r="Q4" s="90"/>
      <c r="R4" s="90"/>
      <c r="S4" s="90"/>
      <c r="T4" s="90"/>
      <c r="U4" s="91"/>
      <c r="V4" s="87" t="s">
        <v>17</v>
      </c>
      <c r="W4" s="87"/>
      <c r="X4" s="87"/>
      <c r="Y4" s="87"/>
      <c r="Z4" s="87"/>
      <c r="AA4" s="87"/>
      <c r="AB4" s="87"/>
      <c r="AC4" s="87"/>
      <c r="AD4" s="87"/>
      <c r="AE4" s="88"/>
      <c r="AF4" s="86" t="s">
        <v>18</v>
      </c>
      <c r="AG4" s="87"/>
      <c r="AH4" s="87"/>
      <c r="AI4" s="87"/>
      <c r="AJ4" s="87"/>
      <c r="AK4" s="87"/>
      <c r="AL4" s="87"/>
      <c r="AM4" s="87"/>
      <c r="AN4" s="87"/>
      <c r="AO4" s="88"/>
    </row>
    <row r="5" spans="1:42" ht="40.200000000000003" customHeight="1" x14ac:dyDescent="0.3">
      <c r="A5" s="93"/>
      <c r="B5" s="75" t="s">
        <v>44</v>
      </c>
      <c r="C5" s="76"/>
      <c r="D5" s="77" t="s">
        <v>28</v>
      </c>
      <c r="E5" s="76"/>
      <c r="F5" s="77" t="s">
        <v>45</v>
      </c>
      <c r="G5" s="78"/>
      <c r="H5" s="68" t="s">
        <v>27</v>
      </c>
      <c r="I5" s="69"/>
      <c r="J5" s="105" t="s">
        <v>29</v>
      </c>
      <c r="K5" s="106"/>
      <c r="L5" s="70" t="s">
        <v>44</v>
      </c>
      <c r="M5" s="71"/>
      <c r="N5" s="72" t="s">
        <v>28</v>
      </c>
      <c r="O5" s="71"/>
      <c r="P5" s="72" t="s">
        <v>45</v>
      </c>
      <c r="Q5" s="71"/>
      <c r="R5" s="74" t="s">
        <v>27</v>
      </c>
      <c r="S5" s="74"/>
      <c r="T5" s="113" t="s">
        <v>29</v>
      </c>
      <c r="U5" s="114"/>
      <c r="V5" s="73" t="s">
        <v>44</v>
      </c>
      <c r="W5" s="65"/>
      <c r="X5" s="64" t="s">
        <v>28</v>
      </c>
      <c r="Y5" s="65"/>
      <c r="Z5" s="64" t="s">
        <v>45</v>
      </c>
      <c r="AA5" s="65"/>
      <c r="AB5" s="66" t="s">
        <v>27</v>
      </c>
      <c r="AC5" s="66"/>
      <c r="AD5" s="119" t="s">
        <v>29</v>
      </c>
      <c r="AE5" s="120"/>
      <c r="AF5" s="79" t="s">
        <v>44</v>
      </c>
      <c r="AG5" s="65"/>
      <c r="AH5" s="64" t="s">
        <v>28</v>
      </c>
      <c r="AI5" s="65"/>
      <c r="AJ5" s="64" t="s">
        <v>45</v>
      </c>
      <c r="AK5" s="65"/>
      <c r="AL5" s="66" t="s">
        <v>27</v>
      </c>
      <c r="AM5" s="66"/>
      <c r="AN5" s="66" t="s">
        <v>29</v>
      </c>
      <c r="AO5" s="67"/>
    </row>
    <row r="6" spans="1:42" s="20" customFormat="1" ht="38.4" customHeight="1" thickBot="1" x14ac:dyDescent="0.35">
      <c r="A6" s="94"/>
      <c r="B6" s="9" t="s">
        <v>1</v>
      </c>
      <c r="C6" s="8" t="s">
        <v>7</v>
      </c>
      <c r="D6" s="8" t="s">
        <v>1</v>
      </c>
      <c r="E6" s="8" t="s">
        <v>7</v>
      </c>
      <c r="F6" s="8" t="s">
        <v>1</v>
      </c>
      <c r="G6" s="10" t="s">
        <v>7</v>
      </c>
      <c r="H6" s="9" t="s">
        <v>1</v>
      </c>
      <c r="I6" s="25" t="s">
        <v>7</v>
      </c>
      <c r="J6" s="107" t="s">
        <v>1</v>
      </c>
      <c r="K6" s="108" t="s">
        <v>7</v>
      </c>
      <c r="L6" s="13" t="s">
        <v>1</v>
      </c>
      <c r="M6" s="7" t="s">
        <v>7</v>
      </c>
      <c r="N6" s="7" t="s">
        <v>1</v>
      </c>
      <c r="O6" s="7" t="s">
        <v>7</v>
      </c>
      <c r="P6" s="7" t="s">
        <v>1</v>
      </c>
      <c r="Q6" s="7" t="s">
        <v>7</v>
      </c>
      <c r="R6" s="7" t="s">
        <v>1</v>
      </c>
      <c r="S6" s="7" t="s">
        <v>7</v>
      </c>
      <c r="T6" s="115" t="s">
        <v>1</v>
      </c>
      <c r="U6" s="116" t="s">
        <v>7</v>
      </c>
      <c r="V6" s="14" t="s">
        <v>1</v>
      </c>
      <c r="W6" s="1" t="s">
        <v>7</v>
      </c>
      <c r="X6" s="1" t="s">
        <v>1</v>
      </c>
      <c r="Y6" s="1" t="s">
        <v>7</v>
      </c>
      <c r="Z6" s="1" t="s">
        <v>1</v>
      </c>
      <c r="AA6" s="1" t="s">
        <v>7</v>
      </c>
      <c r="AB6" s="1" t="s">
        <v>1</v>
      </c>
      <c r="AC6" s="1" t="s">
        <v>7</v>
      </c>
      <c r="AD6" s="121" t="s">
        <v>1</v>
      </c>
      <c r="AE6" s="122" t="s">
        <v>7</v>
      </c>
      <c r="AF6" s="2" t="s">
        <v>1</v>
      </c>
      <c r="AG6" s="1" t="s">
        <v>7</v>
      </c>
      <c r="AH6" s="1" t="s">
        <v>1</v>
      </c>
      <c r="AI6" s="1" t="s">
        <v>7</v>
      </c>
      <c r="AJ6" s="1" t="s">
        <v>1</v>
      </c>
      <c r="AK6" s="1" t="s">
        <v>7</v>
      </c>
      <c r="AL6" s="1" t="s">
        <v>1</v>
      </c>
      <c r="AM6" s="1" t="s">
        <v>7</v>
      </c>
      <c r="AN6" s="1" t="s">
        <v>1</v>
      </c>
      <c r="AO6" s="26" t="s">
        <v>7</v>
      </c>
    </row>
    <row r="7" spans="1:42" ht="30" customHeight="1" x14ac:dyDescent="0.3">
      <c r="A7" s="16" t="s">
        <v>30</v>
      </c>
      <c r="B7" s="5">
        <v>102672</v>
      </c>
      <c r="C7" s="6">
        <v>408576</v>
      </c>
      <c r="D7" s="6">
        <v>109716</v>
      </c>
      <c r="E7" s="11">
        <v>486938</v>
      </c>
      <c r="F7" s="6">
        <v>113282.36659999999</v>
      </c>
      <c r="G7" s="11">
        <v>497601.94219999993</v>
      </c>
      <c r="H7" s="27">
        <f>(F7-B7)/B7</f>
        <v>0.10334235818918491</v>
      </c>
      <c r="I7" s="27">
        <f>(G7-C7)/C7</f>
        <v>0.21789322476112138</v>
      </c>
      <c r="J7" s="109">
        <f>(F7-D7)/D7</f>
        <v>3.2505437675452935E-2</v>
      </c>
      <c r="K7" s="109">
        <f>(G7-E7)/E7</f>
        <v>2.1899999999999861E-2</v>
      </c>
      <c r="L7" s="5">
        <v>12366</v>
      </c>
      <c r="M7" s="6">
        <v>454979</v>
      </c>
      <c r="N7" s="6">
        <v>14585</v>
      </c>
      <c r="O7" s="6">
        <v>381549</v>
      </c>
      <c r="P7" s="6">
        <v>14784.4035</v>
      </c>
      <c r="Q7" s="6">
        <v>386989.29709999997</v>
      </c>
      <c r="R7" s="27">
        <f>(P7-L7)/L7</f>
        <v>0.19556877729257643</v>
      </c>
      <c r="S7" s="27">
        <f>(Q7-M7)/M7</f>
        <v>-0.14943481545302098</v>
      </c>
      <c r="T7" s="117">
        <f>(P7-N7)/N7</f>
        <v>1.3671820363387065E-2</v>
      </c>
      <c r="U7" s="117">
        <f>(Q7-O7)/O7</f>
        <v>1.4258449373474881E-2</v>
      </c>
      <c r="V7" s="15">
        <v>611</v>
      </c>
      <c r="W7" s="4">
        <v>128702</v>
      </c>
      <c r="X7" s="4">
        <v>1023</v>
      </c>
      <c r="Y7" s="4">
        <v>145692</v>
      </c>
      <c r="Z7" s="4">
        <v>1025</v>
      </c>
      <c r="AA7" s="4">
        <v>144961</v>
      </c>
      <c r="AB7" s="28">
        <f>(Z7-V7)/V7</f>
        <v>0.67757774140752869</v>
      </c>
      <c r="AC7" s="28">
        <f>(AA7-W7)/W7</f>
        <v>0.12633059315317555</v>
      </c>
      <c r="AD7" s="123">
        <f>(Z7-X7)/X7</f>
        <v>1.9550342130987292E-3</v>
      </c>
      <c r="AE7" s="123">
        <f>(AA7-Y7)/Y7</f>
        <v>-5.0174340389314443E-3</v>
      </c>
      <c r="AF7" s="3">
        <f>B7+L7+V7</f>
        <v>115649</v>
      </c>
      <c r="AG7" s="3">
        <f>C7+M7+W7</f>
        <v>992257</v>
      </c>
      <c r="AH7" s="3">
        <f t="shared" ref="AH7:AK22" si="0">D7+N7+X7</f>
        <v>125324</v>
      </c>
      <c r="AI7" s="3">
        <f t="shared" si="0"/>
        <v>1014179</v>
      </c>
      <c r="AJ7" s="3">
        <f t="shared" si="0"/>
        <v>129091.77009999999</v>
      </c>
      <c r="AK7" s="3">
        <f t="shared" si="0"/>
        <v>1029552.2392999999</v>
      </c>
      <c r="AL7" s="28">
        <f>(AJ7-AF7)/AF7</f>
        <v>0.11623766828939286</v>
      </c>
      <c r="AM7" s="28">
        <f>(AK7-AG7)/AG7</f>
        <v>3.7586269786960336E-2</v>
      </c>
      <c r="AN7" s="29">
        <f>(AJ7-AH7)/AH7</f>
        <v>3.0064234304682219E-2</v>
      </c>
      <c r="AO7" s="60">
        <f>(AK7-AI7)/AI7</f>
        <v>1.5158309627787501E-2</v>
      </c>
    </row>
    <row r="8" spans="1:42" ht="30" customHeight="1" x14ac:dyDescent="0.3">
      <c r="A8" s="17" t="s">
        <v>31</v>
      </c>
      <c r="B8" s="3">
        <v>37992</v>
      </c>
      <c r="C8" s="4">
        <v>156072</v>
      </c>
      <c r="D8" s="4">
        <v>47625</v>
      </c>
      <c r="E8" s="12">
        <v>139690</v>
      </c>
      <c r="F8" s="4">
        <v>60907</v>
      </c>
      <c r="G8" s="12">
        <v>153339</v>
      </c>
      <c r="H8" s="27">
        <f t="shared" ref="H8:H37" si="1">(F8-B8)/B8</f>
        <v>0.60315329543061702</v>
      </c>
      <c r="I8" s="27">
        <f t="shared" ref="I8:I37" si="2">(G8-C8)/C8</f>
        <v>-1.7511148700599725E-2</v>
      </c>
      <c r="J8" s="109">
        <f t="shared" ref="J8:J37" si="3">(F8-D8)/D8</f>
        <v>0.27888713910761154</v>
      </c>
      <c r="K8" s="109">
        <f t="shared" ref="K8:K37" si="4">(G8-E8)/E8</f>
        <v>9.7709213257928265E-2</v>
      </c>
      <c r="L8" s="3">
        <v>2067</v>
      </c>
      <c r="M8" s="4">
        <v>69001</v>
      </c>
      <c r="N8" s="4">
        <v>2966</v>
      </c>
      <c r="O8" s="4">
        <v>66614</v>
      </c>
      <c r="P8" s="4">
        <v>4176</v>
      </c>
      <c r="Q8" s="4">
        <v>70753</v>
      </c>
      <c r="R8" s="27">
        <f t="shared" ref="R8:R37" si="5">(P8-L8)/L8</f>
        <v>1.0203193033381712</v>
      </c>
      <c r="S8" s="27">
        <f t="shared" ref="S8:S37" si="6">(Q8-M8)/M8</f>
        <v>2.5390936363241114E-2</v>
      </c>
      <c r="T8" s="117">
        <f t="shared" ref="T8:T37" si="7">(P8-N8)/N8</f>
        <v>0.4079568442346595</v>
      </c>
      <c r="U8" s="117">
        <f t="shared" ref="U8:U37" si="8">(Q8-O8)/O8</f>
        <v>6.2134085927883026E-2</v>
      </c>
      <c r="V8" s="15">
        <v>300</v>
      </c>
      <c r="W8" s="4">
        <v>30912</v>
      </c>
      <c r="X8" s="4">
        <v>346</v>
      </c>
      <c r="Y8" s="4">
        <v>27635</v>
      </c>
      <c r="Z8" s="4">
        <v>391</v>
      </c>
      <c r="AA8" s="4">
        <v>28330</v>
      </c>
      <c r="AB8" s="28">
        <f t="shared" ref="AB8:AB37" si="9">(Z8-V8)/V8</f>
        <v>0.30333333333333334</v>
      </c>
      <c r="AC8" s="28">
        <f t="shared" ref="AC8:AC37" si="10">(AA8-W8)/W8</f>
        <v>-8.3527432712215327E-2</v>
      </c>
      <c r="AD8" s="123">
        <f t="shared" ref="AD8:AD37" si="11">(Z8-X8)/X8</f>
        <v>0.13005780346820808</v>
      </c>
      <c r="AE8" s="123">
        <f t="shared" ref="AE8:AE37" si="12">(AA8-Y8)/Y8</f>
        <v>2.5149267233580606E-2</v>
      </c>
      <c r="AF8" s="3">
        <f t="shared" ref="AF8:AF37" si="13">B8+L8+V8</f>
        <v>40359</v>
      </c>
      <c r="AG8" s="3">
        <f t="shared" ref="AG8:AK37" si="14">C8+M8+W8</f>
        <v>255985</v>
      </c>
      <c r="AH8" s="3">
        <f t="shared" si="0"/>
        <v>50937</v>
      </c>
      <c r="AI8" s="3">
        <f t="shared" si="0"/>
        <v>233939</v>
      </c>
      <c r="AJ8" s="3">
        <f t="shared" si="0"/>
        <v>65474</v>
      </c>
      <c r="AK8" s="3">
        <f t="shared" si="0"/>
        <v>252422</v>
      </c>
      <c r="AL8" s="28">
        <f t="shared" ref="AL8:AL37" si="15">(AJ8-AF8)/AF8</f>
        <v>0.62228994771921997</v>
      </c>
      <c r="AM8" s="28">
        <f t="shared" ref="AM8:AM37" si="16">(AK8-AG8)/AG8</f>
        <v>-1.3918784303767799E-2</v>
      </c>
      <c r="AN8" s="29">
        <f t="shared" ref="AN8:AN37" si="17">(AJ8-AH8)/AH8</f>
        <v>0.28539175844670867</v>
      </c>
      <c r="AO8" s="60">
        <f t="shared" ref="AO8:AO37" si="18">(AK8-AI8)/AI8</f>
        <v>7.900777553122823E-2</v>
      </c>
    </row>
    <row r="9" spans="1:42" ht="30" customHeight="1" x14ac:dyDescent="0.3">
      <c r="A9" s="17" t="s">
        <v>2</v>
      </c>
      <c r="B9" s="3">
        <v>25027</v>
      </c>
      <c r="C9" s="4">
        <v>101756</v>
      </c>
      <c r="D9" s="4">
        <v>34847</v>
      </c>
      <c r="E9" s="12">
        <v>108852</v>
      </c>
      <c r="F9" s="4">
        <v>35960</v>
      </c>
      <c r="G9" s="12">
        <v>110691</v>
      </c>
      <c r="H9" s="27">
        <f t="shared" si="1"/>
        <v>0.43684820393974505</v>
      </c>
      <c r="I9" s="27">
        <f t="shared" si="2"/>
        <v>8.780808994064232E-2</v>
      </c>
      <c r="J9" s="109">
        <f t="shared" si="3"/>
        <v>3.1939621775188679E-2</v>
      </c>
      <c r="K9" s="109">
        <f t="shared" si="4"/>
        <v>1.6894498952706428E-2</v>
      </c>
      <c r="L9" s="3">
        <v>956</v>
      </c>
      <c r="M9" s="4">
        <v>16282</v>
      </c>
      <c r="N9" s="4">
        <v>1213</v>
      </c>
      <c r="O9" s="4">
        <v>18649</v>
      </c>
      <c r="P9" s="4">
        <v>1459</v>
      </c>
      <c r="Q9" s="4">
        <v>19458</v>
      </c>
      <c r="R9" s="27">
        <f t="shared" si="5"/>
        <v>0.52615062761506282</v>
      </c>
      <c r="S9" s="27">
        <f t="shared" si="6"/>
        <v>0.1950620316914384</v>
      </c>
      <c r="T9" s="117">
        <f t="shared" si="7"/>
        <v>0.20280296784830998</v>
      </c>
      <c r="U9" s="117">
        <f t="shared" si="8"/>
        <v>4.3380342109496491E-2</v>
      </c>
      <c r="V9" s="15">
        <v>148</v>
      </c>
      <c r="W9" s="4">
        <v>11756</v>
      </c>
      <c r="X9" s="4">
        <v>148</v>
      </c>
      <c r="Y9" s="4">
        <v>7420</v>
      </c>
      <c r="Z9" s="4">
        <v>153</v>
      </c>
      <c r="AA9" s="4">
        <v>7485</v>
      </c>
      <c r="AB9" s="28">
        <f t="shared" si="9"/>
        <v>3.3783783783783786E-2</v>
      </c>
      <c r="AC9" s="28">
        <f t="shared" si="10"/>
        <v>-0.36330384484518546</v>
      </c>
      <c r="AD9" s="123">
        <f t="shared" si="11"/>
        <v>3.3783783783783786E-2</v>
      </c>
      <c r="AE9" s="123">
        <f t="shared" si="12"/>
        <v>8.7601078167115903E-3</v>
      </c>
      <c r="AF9" s="3">
        <f t="shared" si="13"/>
        <v>26131</v>
      </c>
      <c r="AG9" s="3">
        <f t="shared" si="14"/>
        <v>129794</v>
      </c>
      <c r="AH9" s="3">
        <f t="shared" si="0"/>
        <v>36208</v>
      </c>
      <c r="AI9" s="3">
        <f t="shared" si="0"/>
        <v>134921</v>
      </c>
      <c r="AJ9" s="3">
        <f t="shared" si="0"/>
        <v>37572</v>
      </c>
      <c r="AK9" s="3">
        <f t="shared" si="0"/>
        <v>137634</v>
      </c>
      <c r="AL9" s="28">
        <f t="shared" si="15"/>
        <v>0.43783245953082545</v>
      </c>
      <c r="AM9" s="28">
        <f t="shared" si="16"/>
        <v>6.0403408478049835E-2</v>
      </c>
      <c r="AN9" s="29">
        <f t="shared" si="17"/>
        <v>3.7671232876712327E-2</v>
      </c>
      <c r="AO9" s="60">
        <f t="shared" si="18"/>
        <v>2.0108063237005359E-2</v>
      </c>
    </row>
    <row r="10" spans="1:42" ht="30" customHeight="1" x14ac:dyDescent="0.3">
      <c r="A10" s="17" t="s">
        <v>32</v>
      </c>
      <c r="B10" s="3">
        <v>10425</v>
      </c>
      <c r="C10" s="4">
        <v>85726</v>
      </c>
      <c r="D10" s="4">
        <v>10421</v>
      </c>
      <c r="E10" s="12">
        <v>40902</v>
      </c>
      <c r="F10" s="4">
        <v>12404</v>
      </c>
      <c r="G10" s="12">
        <v>41322</v>
      </c>
      <c r="H10" s="27">
        <f t="shared" si="1"/>
        <v>0.18983213429256596</v>
      </c>
      <c r="I10" s="27">
        <f t="shared" si="2"/>
        <v>-0.51797587663019384</v>
      </c>
      <c r="J10" s="109">
        <f t="shared" si="3"/>
        <v>0.19028883984262546</v>
      </c>
      <c r="K10" s="109">
        <f t="shared" si="4"/>
        <v>1.0268446530731994E-2</v>
      </c>
      <c r="L10" s="3">
        <v>6596</v>
      </c>
      <c r="M10" s="4">
        <v>55536</v>
      </c>
      <c r="N10" s="4">
        <v>6319</v>
      </c>
      <c r="O10" s="4">
        <v>55378</v>
      </c>
      <c r="P10" s="4">
        <v>6091</v>
      </c>
      <c r="Q10" s="4">
        <v>65368</v>
      </c>
      <c r="R10" s="27">
        <f t="shared" si="5"/>
        <v>-7.6561552456033966E-2</v>
      </c>
      <c r="S10" s="27">
        <f t="shared" si="6"/>
        <v>0.1770383174877557</v>
      </c>
      <c r="T10" s="117">
        <f t="shared" si="7"/>
        <v>-3.6081658490267447E-2</v>
      </c>
      <c r="U10" s="117">
        <f t="shared" si="8"/>
        <v>0.18039654736537974</v>
      </c>
      <c r="V10" s="15">
        <v>91</v>
      </c>
      <c r="W10" s="4">
        <v>14965</v>
      </c>
      <c r="X10" s="4">
        <v>104</v>
      </c>
      <c r="Y10" s="4">
        <v>31762</v>
      </c>
      <c r="Z10" s="4">
        <v>84</v>
      </c>
      <c r="AA10" s="4">
        <v>16971</v>
      </c>
      <c r="AB10" s="28">
        <f t="shared" si="9"/>
        <v>-7.6923076923076927E-2</v>
      </c>
      <c r="AC10" s="28">
        <f t="shared" si="10"/>
        <v>0.13404610758436353</v>
      </c>
      <c r="AD10" s="123">
        <f t="shared" si="11"/>
        <v>-0.19230769230769232</v>
      </c>
      <c r="AE10" s="123">
        <f t="shared" si="12"/>
        <v>-0.46568226182230338</v>
      </c>
      <c r="AF10" s="3">
        <f t="shared" si="13"/>
        <v>17112</v>
      </c>
      <c r="AG10" s="3">
        <f t="shared" si="14"/>
        <v>156227</v>
      </c>
      <c r="AH10" s="3">
        <f t="shared" si="0"/>
        <v>16844</v>
      </c>
      <c r="AI10" s="3">
        <f t="shared" si="0"/>
        <v>128042</v>
      </c>
      <c r="AJ10" s="3">
        <f t="shared" si="0"/>
        <v>18579</v>
      </c>
      <c r="AK10" s="3">
        <f t="shared" si="0"/>
        <v>123661</v>
      </c>
      <c r="AL10" s="28">
        <f t="shared" si="15"/>
        <v>8.5729312762973353E-2</v>
      </c>
      <c r="AM10" s="28">
        <f t="shared" si="16"/>
        <v>-0.20845308429400808</v>
      </c>
      <c r="AN10" s="29">
        <f t="shared" si="17"/>
        <v>0.10300403704583234</v>
      </c>
      <c r="AO10" s="60">
        <f t="shared" si="18"/>
        <v>-3.4215335593008545E-2</v>
      </c>
    </row>
    <row r="11" spans="1:42" ht="30" customHeight="1" x14ac:dyDescent="0.3">
      <c r="A11" s="17" t="s">
        <v>33</v>
      </c>
      <c r="B11" s="3">
        <v>18959</v>
      </c>
      <c r="C11" s="4">
        <v>63783</v>
      </c>
      <c r="D11" s="4">
        <v>22303</v>
      </c>
      <c r="E11" s="12">
        <v>64628</v>
      </c>
      <c r="F11" s="4">
        <v>23780</v>
      </c>
      <c r="G11" s="12">
        <v>68578</v>
      </c>
      <c r="H11" s="27">
        <f t="shared" si="1"/>
        <v>0.25428556358457727</v>
      </c>
      <c r="I11" s="27">
        <f t="shared" si="2"/>
        <v>7.5176771239985576E-2</v>
      </c>
      <c r="J11" s="109">
        <f t="shared" si="3"/>
        <v>6.6224274761242888E-2</v>
      </c>
      <c r="K11" s="109">
        <f t="shared" si="4"/>
        <v>6.1119019619978954E-2</v>
      </c>
      <c r="L11" s="3">
        <v>1345</v>
      </c>
      <c r="M11" s="4">
        <v>43535</v>
      </c>
      <c r="N11" s="4">
        <v>1822</v>
      </c>
      <c r="O11" s="4">
        <v>47202</v>
      </c>
      <c r="P11" s="4">
        <v>2105</v>
      </c>
      <c r="Q11" s="4">
        <v>51241</v>
      </c>
      <c r="R11" s="27">
        <f t="shared" si="5"/>
        <v>0.56505576208178443</v>
      </c>
      <c r="S11" s="27">
        <f t="shared" si="6"/>
        <v>0.17700700585735615</v>
      </c>
      <c r="T11" s="117">
        <f t="shared" si="7"/>
        <v>0.15532381997804609</v>
      </c>
      <c r="U11" s="117">
        <f t="shared" si="8"/>
        <v>8.5568408118300077E-2</v>
      </c>
      <c r="V11" s="15">
        <v>77</v>
      </c>
      <c r="W11" s="4">
        <v>6494</v>
      </c>
      <c r="X11" s="4">
        <v>76</v>
      </c>
      <c r="Y11" s="4">
        <v>6227</v>
      </c>
      <c r="Z11" s="4">
        <v>95</v>
      </c>
      <c r="AA11" s="4">
        <v>8472</v>
      </c>
      <c r="AB11" s="28">
        <f t="shared" si="9"/>
        <v>0.23376623376623376</v>
      </c>
      <c r="AC11" s="28">
        <f t="shared" si="10"/>
        <v>0.30458885124730523</v>
      </c>
      <c r="AD11" s="123">
        <f t="shared" si="11"/>
        <v>0.25</v>
      </c>
      <c r="AE11" s="123">
        <f t="shared" si="12"/>
        <v>0.36052673839730209</v>
      </c>
      <c r="AF11" s="3">
        <f t="shared" si="13"/>
        <v>20381</v>
      </c>
      <c r="AG11" s="3">
        <f t="shared" si="14"/>
        <v>113812</v>
      </c>
      <c r="AH11" s="3">
        <f t="shared" si="0"/>
        <v>24201</v>
      </c>
      <c r="AI11" s="3">
        <f t="shared" si="0"/>
        <v>118057</v>
      </c>
      <c r="AJ11" s="3">
        <f t="shared" si="0"/>
        <v>25980</v>
      </c>
      <c r="AK11" s="3">
        <f t="shared" si="0"/>
        <v>128291</v>
      </c>
      <c r="AL11" s="28">
        <f t="shared" si="15"/>
        <v>0.27471664785829941</v>
      </c>
      <c r="AM11" s="28">
        <f t="shared" si="16"/>
        <v>0.12721857097669842</v>
      </c>
      <c r="AN11" s="29">
        <f t="shared" si="17"/>
        <v>7.3509359117391843E-2</v>
      </c>
      <c r="AO11" s="60">
        <f t="shared" si="18"/>
        <v>8.6686939359800777E-2</v>
      </c>
    </row>
    <row r="12" spans="1:42" ht="30" customHeight="1" x14ac:dyDescent="0.3">
      <c r="A12" s="17" t="s">
        <v>34</v>
      </c>
      <c r="B12" s="3">
        <v>2817</v>
      </c>
      <c r="C12" s="4">
        <v>17016</v>
      </c>
      <c r="D12" s="4">
        <v>1835</v>
      </c>
      <c r="E12" s="12">
        <v>10063</v>
      </c>
      <c r="F12" s="4">
        <v>1923</v>
      </c>
      <c r="G12" s="12">
        <v>10824</v>
      </c>
      <c r="H12" s="27">
        <f t="shared" si="1"/>
        <v>-0.31735889243876464</v>
      </c>
      <c r="I12" s="27">
        <f t="shared" si="2"/>
        <v>-0.36389280677009872</v>
      </c>
      <c r="J12" s="109">
        <f t="shared" si="3"/>
        <v>4.7956403269754769E-2</v>
      </c>
      <c r="K12" s="109">
        <f t="shared" si="4"/>
        <v>7.5623571499552816E-2</v>
      </c>
      <c r="L12" s="3">
        <v>114</v>
      </c>
      <c r="M12" s="4">
        <v>1690</v>
      </c>
      <c r="N12" s="4">
        <v>173</v>
      </c>
      <c r="O12" s="4">
        <v>5148</v>
      </c>
      <c r="P12" s="4">
        <v>175</v>
      </c>
      <c r="Q12" s="4">
        <v>5148</v>
      </c>
      <c r="R12" s="27">
        <f t="shared" si="5"/>
        <v>0.53508771929824561</v>
      </c>
      <c r="S12" s="27">
        <f t="shared" si="6"/>
        <v>2.046153846153846</v>
      </c>
      <c r="T12" s="117">
        <f t="shared" si="7"/>
        <v>1.1560693641618497E-2</v>
      </c>
      <c r="U12" s="117">
        <f t="shared" si="8"/>
        <v>0</v>
      </c>
      <c r="V12" s="15">
        <v>5</v>
      </c>
      <c r="W12" s="4">
        <v>1815</v>
      </c>
      <c r="X12" s="4">
        <v>9</v>
      </c>
      <c r="Y12" s="4">
        <v>2053</v>
      </c>
      <c r="Z12" s="4">
        <v>10</v>
      </c>
      <c r="AA12" s="4">
        <v>2053</v>
      </c>
      <c r="AB12" s="28">
        <f t="shared" si="9"/>
        <v>1</v>
      </c>
      <c r="AC12" s="28">
        <f t="shared" si="10"/>
        <v>0.13112947658402205</v>
      </c>
      <c r="AD12" s="123">
        <f t="shared" si="11"/>
        <v>0.1111111111111111</v>
      </c>
      <c r="AE12" s="123">
        <f t="shared" si="12"/>
        <v>0</v>
      </c>
      <c r="AF12" s="3">
        <f t="shared" si="13"/>
        <v>2936</v>
      </c>
      <c r="AG12" s="3">
        <f t="shared" si="14"/>
        <v>20521</v>
      </c>
      <c r="AH12" s="3">
        <f t="shared" si="0"/>
        <v>2017</v>
      </c>
      <c r="AI12" s="3">
        <f t="shared" si="0"/>
        <v>17264</v>
      </c>
      <c r="AJ12" s="3">
        <f t="shared" si="0"/>
        <v>2108</v>
      </c>
      <c r="AK12" s="3">
        <f t="shared" si="0"/>
        <v>18025</v>
      </c>
      <c r="AL12" s="28">
        <f t="shared" si="15"/>
        <v>-0.28201634877384196</v>
      </c>
      <c r="AM12" s="28">
        <f t="shared" si="16"/>
        <v>-0.12163149943959846</v>
      </c>
      <c r="AN12" s="29">
        <f t="shared" si="17"/>
        <v>4.5116509667823497E-2</v>
      </c>
      <c r="AO12" s="60">
        <f t="shared" si="18"/>
        <v>4.4080166821130674E-2</v>
      </c>
    </row>
    <row r="13" spans="1:42" ht="30" customHeight="1" x14ac:dyDescent="0.3">
      <c r="A13" s="17" t="s">
        <v>35</v>
      </c>
      <c r="B13" s="3">
        <v>33440</v>
      </c>
      <c r="C13" s="4">
        <v>122322</v>
      </c>
      <c r="D13" s="4">
        <v>39305</v>
      </c>
      <c r="E13" s="12">
        <v>127958</v>
      </c>
      <c r="F13" s="4">
        <v>47577</v>
      </c>
      <c r="G13" s="12">
        <v>145488</v>
      </c>
      <c r="H13" s="27">
        <f t="shared" si="1"/>
        <v>0.4227571770334928</v>
      </c>
      <c r="I13" s="27">
        <f t="shared" si="2"/>
        <v>0.18938539265218032</v>
      </c>
      <c r="J13" s="109">
        <f t="shared" si="3"/>
        <v>0.21045668490013994</v>
      </c>
      <c r="K13" s="109">
        <f t="shared" si="4"/>
        <v>0.13699807749417778</v>
      </c>
      <c r="L13" s="3">
        <v>6962</v>
      </c>
      <c r="M13" s="4">
        <v>145979</v>
      </c>
      <c r="N13" s="4">
        <v>6798</v>
      </c>
      <c r="O13" s="4">
        <v>117142</v>
      </c>
      <c r="P13" s="4">
        <v>4461</v>
      </c>
      <c r="Q13" s="4">
        <v>107884</v>
      </c>
      <c r="R13" s="27">
        <f t="shared" si="5"/>
        <v>-0.35923585176673367</v>
      </c>
      <c r="S13" s="27">
        <f t="shared" si="6"/>
        <v>-0.26096219319217145</v>
      </c>
      <c r="T13" s="117">
        <f t="shared" si="7"/>
        <v>-0.34377758164165934</v>
      </c>
      <c r="U13" s="117">
        <f t="shared" si="8"/>
        <v>-7.9032285602089775E-2</v>
      </c>
      <c r="V13" s="15">
        <v>201</v>
      </c>
      <c r="W13" s="4">
        <v>62903</v>
      </c>
      <c r="X13" s="4">
        <v>214</v>
      </c>
      <c r="Y13" s="4">
        <v>28000</v>
      </c>
      <c r="Z13" s="4">
        <v>241</v>
      </c>
      <c r="AA13" s="4">
        <v>31752</v>
      </c>
      <c r="AB13" s="28">
        <f t="shared" si="9"/>
        <v>0.19900497512437812</v>
      </c>
      <c r="AC13" s="28">
        <f t="shared" si="10"/>
        <v>-0.4952228033639095</v>
      </c>
      <c r="AD13" s="123">
        <f t="shared" si="11"/>
        <v>0.12616822429906541</v>
      </c>
      <c r="AE13" s="123">
        <f t="shared" si="12"/>
        <v>0.13400000000000001</v>
      </c>
      <c r="AF13" s="3">
        <f t="shared" si="13"/>
        <v>40603</v>
      </c>
      <c r="AG13" s="3">
        <f t="shared" si="14"/>
        <v>331204</v>
      </c>
      <c r="AH13" s="3">
        <f t="shared" si="0"/>
        <v>46317</v>
      </c>
      <c r="AI13" s="3">
        <f t="shared" si="0"/>
        <v>273100</v>
      </c>
      <c r="AJ13" s="3">
        <f t="shared" si="0"/>
        <v>52279</v>
      </c>
      <c r="AK13" s="3">
        <f t="shared" si="0"/>
        <v>285124</v>
      </c>
      <c r="AL13" s="28">
        <f t="shared" si="15"/>
        <v>0.28756495825431616</v>
      </c>
      <c r="AM13" s="28">
        <f t="shared" si="16"/>
        <v>-0.13912875448364151</v>
      </c>
      <c r="AN13" s="29">
        <f t="shared" si="17"/>
        <v>0.12872163568452188</v>
      </c>
      <c r="AO13" s="60">
        <f t="shared" si="18"/>
        <v>4.4027828634199927E-2</v>
      </c>
    </row>
    <row r="14" spans="1:42" ht="30" customHeight="1" x14ac:dyDescent="0.3">
      <c r="A14" s="17" t="s">
        <v>36</v>
      </c>
      <c r="B14" s="3">
        <v>6337</v>
      </c>
      <c r="C14" s="4">
        <v>48242</v>
      </c>
      <c r="D14" s="4">
        <v>22012</v>
      </c>
      <c r="E14" s="12">
        <v>51503</v>
      </c>
      <c r="F14" s="4">
        <v>21075</v>
      </c>
      <c r="G14" s="12">
        <v>52317</v>
      </c>
      <c r="H14" s="27">
        <f t="shared" si="1"/>
        <v>2.3257061701120403</v>
      </c>
      <c r="I14" s="27">
        <f t="shared" si="2"/>
        <v>8.4469963931843625E-2</v>
      </c>
      <c r="J14" s="109">
        <f t="shared" si="3"/>
        <v>-4.2567690350717793E-2</v>
      </c>
      <c r="K14" s="109">
        <f t="shared" si="4"/>
        <v>1.5804904568665904E-2</v>
      </c>
      <c r="L14" s="3">
        <v>5600</v>
      </c>
      <c r="M14" s="4">
        <v>54977</v>
      </c>
      <c r="N14" s="4">
        <v>2437</v>
      </c>
      <c r="O14" s="4">
        <v>44899</v>
      </c>
      <c r="P14" s="4">
        <v>2118</v>
      </c>
      <c r="Q14" s="4">
        <v>49942</v>
      </c>
      <c r="R14" s="27">
        <f t="shared" si="5"/>
        <v>-0.62178571428571427</v>
      </c>
      <c r="S14" s="27">
        <f t="shared" si="6"/>
        <v>-9.1583753205886104E-2</v>
      </c>
      <c r="T14" s="117">
        <f t="shared" si="7"/>
        <v>-0.13089864587607714</v>
      </c>
      <c r="U14" s="117">
        <f t="shared" si="8"/>
        <v>0.11231875988329361</v>
      </c>
      <c r="V14" s="15">
        <v>39</v>
      </c>
      <c r="W14" s="4">
        <v>2479</v>
      </c>
      <c r="X14" s="4">
        <v>242</v>
      </c>
      <c r="Y14" s="4">
        <v>7285</v>
      </c>
      <c r="Z14" s="4">
        <v>94</v>
      </c>
      <c r="AA14" s="4">
        <v>5999</v>
      </c>
      <c r="AB14" s="28">
        <f t="shared" si="9"/>
        <v>1.4102564102564104</v>
      </c>
      <c r="AC14" s="28">
        <f t="shared" si="10"/>
        <v>1.4199273900766438</v>
      </c>
      <c r="AD14" s="123">
        <f t="shared" si="11"/>
        <v>-0.61157024793388426</v>
      </c>
      <c r="AE14" s="123">
        <f t="shared" si="12"/>
        <v>-0.17652711050102951</v>
      </c>
      <c r="AF14" s="3">
        <f t="shared" si="13"/>
        <v>11976</v>
      </c>
      <c r="AG14" s="3">
        <f t="shared" si="14"/>
        <v>105698</v>
      </c>
      <c r="AH14" s="3">
        <f t="shared" si="0"/>
        <v>24691</v>
      </c>
      <c r="AI14" s="3">
        <f t="shared" si="0"/>
        <v>103687</v>
      </c>
      <c r="AJ14" s="3">
        <f t="shared" si="0"/>
        <v>23287</v>
      </c>
      <c r="AK14" s="3">
        <f t="shared" si="0"/>
        <v>108258</v>
      </c>
      <c r="AL14" s="28">
        <f t="shared" si="15"/>
        <v>0.94447227788911159</v>
      </c>
      <c r="AM14" s="28">
        <f t="shared" si="16"/>
        <v>2.4219947397301746E-2</v>
      </c>
      <c r="AN14" s="29">
        <f t="shared" si="17"/>
        <v>-5.6862824510955409E-2</v>
      </c>
      <c r="AO14" s="60">
        <f t="shared" si="18"/>
        <v>4.4084600769623963E-2</v>
      </c>
    </row>
    <row r="15" spans="1:42" ht="30" customHeight="1" x14ac:dyDescent="0.3">
      <c r="A15" s="17" t="s">
        <v>37</v>
      </c>
      <c r="B15" s="3">
        <v>14947</v>
      </c>
      <c r="C15" s="4">
        <v>60557</v>
      </c>
      <c r="D15" s="4">
        <v>19666</v>
      </c>
      <c r="E15" s="12">
        <v>67930</v>
      </c>
      <c r="F15" s="4">
        <v>19666</v>
      </c>
      <c r="G15" s="12">
        <v>67930</v>
      </c>
      <c r="H15" s="27">
        <f t="shared" si="1"/>
        <v>0.31571552819963872</v>
      </c>
      <c r="I15" s="27">
        <f t="shared" si="2"/>
        <v>0.12175305910134254</v>
      </c>
      <c r="J15" s="109">
        <f t="shared" si="3"/>
        <v>0</v>
      </c>
      <c r="K15" s="109">
        <f t="shared" si="4"/>
        <v>0</v>
      </c>
      <c r="L15" s="3">
        <v>3467</v>
      </c>
      <c r="M15" s="4">
        <v>76916</v>
      </c>
      <c r="N15" s="4">
        <v>1754</v>
      </c>
      <c r="O15" s="4">
        <v>63272</v>
      </c>
      <c r="P15" s="4">
        <v>1754</v>
      </c>
      <c r="Q15" s="4">
        <v>63272</v>
      </c>
      <c r="R15" s="27">
        <f t="shared" si="5"/>
        <v>-0.49408710700894143</v>
      </c>
      <c r="S15" s="27">
        <f t="shared" si="6"/>
        <v>-0.17738831972541474</v>
      </c>
      <c r="T15" s="117">
        <f t="shared" si="7"/>
        <v>0</v>
      </c>
      <c r="U15" s="117">
        <f t="shared" si="8"/>
        <v>0</v>
      </c>
      <c r="V15" s="15">
        <v>105</v>
      </c>
      <c r="W15" s="4">
        <v>18412.84</v>
      </c>
      <c r="X15" s="4">
        <v>91</v>
      </c>
      <c r="Y15" s="4">
        <v>17009</v>
      </c>
      <c r="Z15" s="4">
        <v>91</v>
      </c>
      <c r="AA15" s="4">
        <v>17009</v>
      </c>
      <c r="AB15" s="28">
        <f t="shared" si="9"/>
        <v>-0.13333333333333333</v>
      </c>
      <c r="AC15" s="28">
        <f t="shared" si="10"/>
        <v>-7.6242448204622434E-2</v>
      </c>
      <c r="AD15" s="123">
        <f t="shared" si="11"/>
        <v>0</v>
      </c>
      <c r="AE15" s="123">
        <f t="shared" si="12"/>
        <v>0</v>
      </c>
      <c r="AF15" s="3">
        <f t="shared" si="13"/>
        <v>18519</v>
      </c>
      <c r="AG15" s="3">
        <f t="shared" si="14"/>
        <v>155885.84</v>
      </c>
      <c r="AH15" s="3">
        <f t="shared" si="0"/>
        <v>21511</v>
      </c>
      <c r="AI15" s="3">
        <f t="shared" si="0"/>
        <v>148211</v>
      </c>
      <c r="AJ15" s="3">
        <f t="shared" si="0"/>
        <v>21511</v>
      </c>
      <c r="AK15" s="3">
        <f t="shared" si="0"/>
        <v>148211</v>
      </c>
      <c r="AL15" s="28">
        <f t="shared" si="15"/>
        <v>0.16156379934121712</v>
      </c>
      <c r="AM15" s="28">
        <f t="shared" si="16"/>
        <v>-4.9233721292453479E-2</v>
      </c>
      <c r="AN15" s="29">
        <f t="shared" si="17"/>
        <v>0</v>
      </c>
      <c r="AO15" s="60">
        <f t="shared" si="18"/>
        <v>0</v>
      </c>
    </row>
    <row r="16" spans="1:42" ht="30" customHeight="1" x14ac:dyDescent="0.3">
      <c r="A16" s="17" t="s">
        <v>38</v>
      </c>
      <c r="B16" s="3">
        <v>12400</v>
      </c>
      <c r="C16" s="4">
        <v>156078</v>
      </c>
      <c r="D16" s="4">
        <v>14004</v>
      </c>
      <c r="E16" s="12">
        <v>154503</v>
      </c>
      <c r="F16" s="4">
        <v>16387</v>
      </c>
      <c r="G16" s="12">
        <v>157208</v>
      </c>
      <c r="H16" s="27">
        <f t="shared" si="1"/>
        <v>0.32153225806451613</v>
      </c>
      <c r="I16" s="27">
        <f t="shared" si="2"/>
        <v>7.2399697587103885E-3</v>
      </c>
      <c r="J16" s="109">
        <f t="shared" si="3"/>
        <v>0.17016566695229934</v>
      </c>
      <c r="K16" s="109">
        <f t="shared" si="4"/>
        <v>1.7507750658563265E-2</v>
      </c>
      <c r="L16" s="3">
        <v>1913</v>
      </c>
      <c r="M16" s="4">
        <v>70308</v>
      </c>
      <c r="N16" s="4">
        <v>1834</v>
      </c>
      <c r="O16" s="4">
        <v>121211</v>
      </c>
      <c r="P16" s="4">
        <v>2089</v>
      </c>
      <c r="Q16" s="4">
        <v>123670</v>
      </c>
      <c r="R16" s="27">
        <f t="shared" si="5"/>
        <v>9.2002090956612645E-2</v>
      </c>
      <c r="S16" s="27">
        <f t="shared" si="6"/>
        <v>0.75897479660920519</v>
      </c>
      <c r="T16" s="117">
        <f t="shared" si="7"/>
        <v>0.1390403489640131</v>
      </c>
      <c r="U16" s="117">
        <f t="shared" si="8"/>
        <v>2.02869376541733E-2</v>
      </c>
      <c r="V16" s="15">
        <v>61</v>
      </c>
      <c r="W16" s="4">
        <v>11534</v>
      </c>
      <c r="X16" s="4">
        <v>57</v>
      </c>
      <c r="Y16" s="4">
        <v>12660</v>
      </c>
      <c r="Z16" s="4">
        <v>61</v>
      </c>
      <c r="AA16" s="4">
        <v>13452</v>
      </c>
      <c r="AB16" s="28">
        <f t="shared" si="9"/>
        <v>0</v>
      </c>
      <c r="AC16" s="28">
        <f t="shared" si="10"/>
        <v>0.16629096584012484</v>
      </c>
      <c r="AD16" s="123">
        <f t="shared" si="11"/>
        <v>7.0175438596491224E-2</v>
      </c>
      <c r="AE16" s="123">
        <f t="shared" si="12"/>
        <v>6.2559241706161131E-2</v>
      </c>
      <c r="AF16" s="3">
        <f t="shared" si="13"/>
        <v>14374</v>
      </c>
      <c r="AG16" s="3">
        <f t="shared" si="14"/>
        <v>237920</v>
      </c>
      <c r="AH16" s="3">
        <f t="shared" si="0"/>
        <v>15895</v>
      </c>
      <c r="AI16" s="3">
        <f t="shared" si="0"/>
        <v>288374</v>
      </c>
      <c r="AJ16" s="3">
        <f t="shared" si="0"/>
        <v>18537</v>
      </c>
      <c r="AK16" s="3">
        <f t="shared" si="0"/>
        <v>294330</v>
      </c>
      <c r="AL16" s="28">
        <f t="shared" si="15"/>
        <v>0.28962014748852094</v>
      </c>
      <c r="AM16" s="28">
        <f t="shared" si="16"/>
        <v>0.23709650302622731</v>
      </c>
      <c r="AN16" s="29">
        <f t="shared" si="17"/>
        <v>0.16621579112928594</v>
      </c>
      <c r="AO16" s="60">
        <f t="shared" si="18"/>
        <v>2.0653734386595186E-2</v>
      </c>
    </row>
    <row r="17" spans="1:41" ht="30" customHeight="1" x14ac:dyDescent="0.3">
      <c r="A17" s="17" t="s">
        <v>39</v>
      </c>
      <c r="B17" s="3">
        <v>38706</v>
      </c>
      <c r="C17" s="4">
        <v>114841</v>
      </c>
      <c r="D17" s="4">
        <v>39572</v>
      </c>
      <c r="E17" s="12">
        <v>115080</v>
      </c>
      <c r="F17" s="4">
        <v>56878</v>
      </c>
      <c r="G17" s="12">
        <v>130619</v>
      </c>
      <c r="H17" s="27">
        <f t="shared" si="1"/>
        <v>0.46948793468712863</v>
      </c>
      <c r="I17" s="27">
        <f t="shared" si="2"/>
        <v>0.13738995654861941</v>
      </c>
      <c r="J17" s="109">
        <f t="shared" si="3"/>
        <v>0.43732942484585058</v>
      </c>
      <c r="K17" s="109">
        <f t="shared" si="4"/>
        <v>0.13502780674313522</v>
      </c>
      <c r="L17" s="3">
        <v>1956</v>
      </c>
      <c r="M17" s="4">
        <v>118323</v>
      </c>
      <c r="N17" s="4">
        <v>6641</v>
      </c>
      <c r="O17" s="4">
        <v>242839</v>
      </c>
      <c r="P17" s="4">
        <v>6842</v>
      </c>
      <c r="Q17" s="4">
        <v>270605</v>
      </c>
      <c r="R17" s="27">
        <f t="shared" si="5"/>
        <v>2.497955010224949</v>
      </c>
      <c r="S17" s="27">
        <f t="shared" si="6"/>
        <v>1.2870025269812293</v>
      </c>
      <c r="T17" s="117">
        <f t="shared" si="7"/>
        <v>3.0266526125583497E-2</v>
      </c>
      <c r="U17" s="117">
        <f t="shared" si="8"/>
        <v>0.11433913004089129</v>
      </c>
      <c r="V17" s="15">
        <v>7844</v>
      </c>
      <c r="W17" s="4">
        <v>233705</v>
      </c>
      <c r="X17" s="4">
        <v>80</v>
      </c>
      <c r="Y17" s="4">
        <v>47240</v>
      </c>
      <c r="Z17" s="4">
        <v>60</v>
      </c>
      <c r="AA17" s="4">
        <v>30247</v>
      </c>
      <c r="AB17" s="28">
        <f t="shared" si="9"/>
        <v>-0.99235084140744523</v>
      </c>
      <c r="AC17" s="28">
        <f t="shared" si="10"/>
        <v>-0.87057615369803809</v>
      </c>
      <c r="AD17" s="123">
        <f t="shared" si="11"/>
        <v>-0.25</v>
      </c>
      <c r="AE17" s="123">
        <f t="shared" si="12"/>
        <v>-0.35971634208298053</v>
      </c>
      <c r="AF17" s="3">
        <f t="shared" si="13"/>
        <v>48506</v>
      </c>
      <c r="AG17" s="3">
        <f t="shared" si="14"/>
        <v>466869</v>
      </c>
      <c r="AH17" s="3">
        <f t="shared" si="0"/>
        <v>46293</v>
      </c>
      <c r="AI17" s="3">
        <f t="shared" si="0"/>
        <v>405159</v>
      </c>
      <c r="AJ17" s="3">
        <f t="shared" si="0"/>
        <v>63780</v>
      </c>
      <c r="AK17" s="3">
        <f t="shared" si="0"/>
        <v>431471</v>
      </c>
      <c r="AL17" s="28">
        <f t="shared" si="15"/>
        <v>0.31488887972621943</v>
      </c>
      <c r="AM17" s="28">
        <f t="shared" si="16"/>
        <v>-7.5819983764182239E-2</v>
      </c>
      <c r="AN17" s="29">
        <f t="shared" si="17"/>
        <v>0.37774609552200117</v>
      </c>
      <c r="AO17" s="60">
        <f t="shared" si="18"/>
        <v>6.4942405327291258E-2</v>
      </c>
    </row>
    <row r="18" spans="1:41" ht="30" customHeight="1" thickBot="1" x14ac:dyDescent="0.35">
      <c r="A18" s="32" t="s">
        <v>40</v>
      </c>
      <c r="B18" s="33">
        <v>16921</v>
      </c>
      <c r="C18" s="34">
        <v>96843</v>
      </c>
      <c r="D18" s="34">
        <v>28470</v>
      </c>
      <c r="E18" s="35">
        <v>115185</v>
      </c>
      <c r="F18" s="34">
        <v>23537</v>
      </c>
      <c r="G18" s="35">
        <v>99354</v>
      </c>
      <c r="H18" s="36">
        <f t="shared" si="1"/>
        <v>0.39099344010401277</v>
      </c>
      <c r="I18" s="36">
        <f t="shared" si="2"/>
        <v>2.5928564790434001E-2</v>
      </c>
      <c r="J18" s="110">
        <f t="shared" si="3"/>
        <v>-0.17327010888654723</v>
      </c>
      <c r="K18" s="110">
        <f t="shared" si="4"/>
        <v>-0.13743977080349004</v>
      </c>
      <c r="L18" s="33">
        <v>4045</v>
      </c>
      <c r="M18" s="34">
        <v>104443</v>
      </c>
      <c r="N18" s="34">
        <v>2815</v>
      </c>
      <c r="O18" s="34">
        <v>102689</v>
      </c>
      <c r="P18" s="34">
        <v>4870</v>
      </c>
      <c r="Q18" s="34">
        <v>111133</v>
      </c>
      <c r="R18" s="36">
        <f t="shared" si="5"/>
        <v>0.20395550061804696</v>
      </c>
      <c r="S18" s="36">
        <f t="shared" si="6"/>
        <v>6.4054077343622839E-2</v>
      </c>
      <c r="T18" s="118">
        <f t="shared" si="7"/>
        <v>0.73001776198934276</v>
      </c>
      <c r="U18" s="118">
        <f t="shared" si="8"/>
        <v>8.2228865798673667E-2</v>
      </c>
      <c r="V18" s="37">
        <v>1201</v>
      </c>
      <c r="W18" s="34">
        <v>45972</v>
      </c>
      <c r="X18" s="34">
        <v>400</v>
      </c>
      <c r="Y18" s="34">
        <v>44803</v>
      </c>
      <c r="Z18" s="34">
        <v>3710</v>
      </c>
      <c r="AA18" s="34">
        <v>48502</v>
      </c>
      <c r="AB18" s="38">
        <f t="shared" si="9"/>
        <v>2.0890924229808494</v>
      </c>
      <c r="AC18" s="38">
        <f t="shared" si="10"/>
        <v>5.5033498651352999E-2</v>
      </c>
      <c r="AD18" s="124">
        <f t="shared" si="11"/>
        <v>8.2750000000000004</v>
      </c>
      <c r="AE18" s="124">
        <f t="shared" si="12"/>
        <v>8.2561435618150575E-2</v>
      </c>
      <c r="AF18" s="33">
        <f t="shared" si="13"/>
        <v>22167</v>
      </c>
      <c r="AG18" s="33">
        <f t="shared" si="14"/>
        <v>247258</v>
      </c>
      <c r="AH18" s="33">
        <f t="shared" si="0"/>
        <v>31685</v>
      </c>
      <c r="AI18" s="33">
        <f t="shared" si="0"/>
        <v>262677</v>
      </c>
      <c r="AJ18" s="33">
        <f t="shared" si="0"/>
        <v>32117</v>
      </c>
      <c r="AK18" s="33">
        <f t="shared" si="0"/>
        <v>258989</v>
      </c>
      <c r="AL18" s="38">
        <f t="shared" si="15"/>
        <v>0.44886543059502865</v>
      </c>
      <c r="AM18" s="38">
        <f t="shared" si="16"/>
        <v>4.7444369848498327E-2</v>
      </c>
      <c r="AN18" s="39">
        <f t="shared" si="17"/>
        <v>1.3634211772131923E-2</v>
      </c>
      <c r="AO18" s="61">
        <f t="shared" si="18"/>
        <v>-1.4040056799795947E-2</v>
      </c>
    </row>
    <row r="19" spans="1:41" s="50" customFormat="1" ht="30" customHeight="1" thickBot="1" x14ac:dyDescent="0.35">
      <c r="A19" s="43" t="s">
        <v>23</v>
      </c>
      <c r="B19" s="44">
        <f>SUM(B7:B18)</f>
        <v>320643</v>
      </c>
      <c r="C19" s="45">
        <f t="shared" ref="C19:G19" si="19">SUM(C7:C18)</f>
        <v>1431812</v>
      </c>
      <c r="D19" s="45">
        <f t="shared" si="19"/>
        <v>389776</v>
      </c>
      <c r="E19" s="45">
        <f t="shared" si="19"/>
        <v>1483232</v>
      </c>
      <c r="F19" s="45">
        <f t="shared" si="19"/>
        <v>433376.36660000001</v>
      </c>
      <c r="G19" s="45">
        <f t="shared" si="19"/>
        <v>1535271.9421999999</v>
      </c>
      <c r="H19" s="46">
        <f t="shared" si="1"/>
        <v>0.35158530390496601</v>
      </c>
      <c r="I19" s="46">
        <f t="shared" si="2"/>
        <v>7.2258049380784575E-2</v>
      </c>
      <c r="J19" s="99">
        <f t="shared" si="3"/>
        <v>0.11186005962398919</v>
      </c>
      <c r="K19" s="99">
        <f t="shared" si="4"/>
        <v>3.5085503953528462E-2</v>
      </c>
      <c r="L19" s="44">
        <f t="shared" ref="L19:Q19" si="20">SUM(L7:L18)</f>
        <v>47387</v>
      </c>
      <c r="M19" s="45">
        <f t="shared" si="20"/>
        <v>1211969</v>
      </c>
      <c r="N19" s="45">
        <f t="shared" si="20"/>
        <v>49357</v>
      </c>
      <c r="O19" s="45">
        <f t="shared" si="20"/>
        <v>1266592</v>
      </c>
      <c r="P19" s="45">
        <f t="shared" si="20"/>
        <v>50924.4035</v>
      </c>
      <c r="Q19" s="45">
        <f t="shared" si="20"/>
        <v>1325463.2971000001</v>
      </c>
      <c r="R19" s="46">
        <f t="shared" si="5"/>
        <v>7.4649239242830318E-2</v>
      </c>
      <c r="S19" s="46">
        <f t="shared" si="6"/>
        <v>9.3644554522434226E-2</v>
      </c>
      <c r="T19" s="100">
        <f t="shared" si="7"/>
        <v>3.1756458050529818E-2</v>
      </c>
      <c r="U19" s="100">
        <f t="shared" si="8"/>
        <v>4.6480079694171512E-2</v>
      </c>
      <c r="V19" s="45">
        <f t="shared" ref="V19:AA19" si="21">SUM(V7:V18)</f>
        <v>10683</v>
      </c>
      <c r="W19" s="45">
        <f t="shared" si="21"/>
        <v>569649.84000000008</v>
      </c>
      <c r="X19" s="45">
        <f t="shared" si="21"/>
        <v>2790</v>
      </c>
      <c r="Y19" s="45">
        <f t="shared" si="21"/>
        <v>377786</v>
      </c>
      <c r="Z19" s="45">
        <f t="shared" si="21"/>
        <v>6015</v>
      </c>
      <c r="AA19" s="45">
        <f t="shared" si="21"/>
        <v>355233</v>
      </c>
      <c r="AB19" s="47">
        <f t="shared" si="9"/>
        <v>-0.43695591126088179</v>
      </c>
      <c r="AC19" s="47">
        <f t="shared" si="10"/>
        <v>-0.37640112389042374</v>
      </c>
      <c r="AD19" s="100">
        <f t="shared" si="11"/>
        <v>1.1559139784946237</v>
      </c>
      <c r="AE19" s="100">
        <f t="shared" si="12"/>
        <v>-5.9697818341600803E-2</v>
      </c>
      <c r="AF19" s="44">
        <f t="shared" si="13"/>
        <v>378713</v>
      </c>
      <c r="AG19" s="44">
        <f t="shared" si="14"/>
        <v>3213430.84</v>
      </c>
      <c r="AH19" s="44">
        <f t="shared" si="0"/>
        <v>441923</v>
      </c>
      <c r="AI19" s="44">
        <f t="shared" si="0"/>
        <v>3127610</v>
      </c>
      <c r="AJ19" s="44">
        <f t="shared" si="0"/>
        <v>490315.77010000002</v>
      </c>
      <c r="AK19" s="44">
        <f t="shared" si="0"/>
        <v>3215968.2393</v>
      </c>
      <c r="AL19" s="47">
        <f t="shared" si="15"/>
        <v>0.29468956729766349</v>
      </c>
      <c r="AM19" s="47">
        <f t="shared" si="16"/>
        <v>7.8962312442366575E-4</v>
      </c>
      <c r="AN19" s="48">
        <f t="shared" si="17"/>
        <v>0.10950498186335633</v>
      </c>
      <c r="AO19" s="49">
        <f t="shared" si="18"/>
        <v>2.8251041306300982E-2</v>
      </c>
    </row>
    <row r="20" spans="1:41" ht="30" customHeight="1" x14ac:dyDescent="0.3">
      <c r="A20" s="16" t="s">
        <v>5</v>
      </c>
      <c r="B20" s="5">
        <v>5722</v>
      </c>
      <c r="C20" s="6">
        <v>47629</v>
      </c>
      <c r="D20" s="6">
        <v>4733</v>
      </c>
      <c r="E20" s="11">
        <v>38169</v>
      </c>
      <c r="F20" s="6">
        <v>4825</v>
      </c>
      <c r="G20" s="11">
        <v>39002</v>
      </c>
      <c r="H20" s="27">
        <f t="shared" si="1"/>
        <v>-0.15676336945124084</v>
      </c>
      <c r="I20" s="27">
        <f t="shared" si="2"/>
        <v>-0.18112914400890215</v>
      </c>
      <c r="J20" s="109">
        <f t="shared" si="3"/>
        <v>1.9437988590745827E-2</v>
      </c>
      <c r="K20" s="109">
        <f t="shared" si="4"/>
        <v>2.1823993292986454E-2</v>
      </c>
      <c r="L20" s="5">
        <v>435</v>
      </c>
      <c r="M20" s="6">
        <v>8516</v>
      </c>
      <c r="N20" s="6">
        <v>390</v>
      </c>
      <c r="O20" s="6">
        <v>7772</v>
      </c>
      <c r="P20" s="6">
        <v>390</v>
      </c>
      <c r="Q20" s="6">
        <v>7772</v>
      </c>
      <c r="R20" s="27">
        <f t="shared" si="5"/>
        <v>-0.10344827586206896</v>
      </c>
      <c r="S20" s="27">
        <f t="shared" si="6"/>
        <v>-8.7364960075152653E-2</v>
      </c>
      <c r="T20" s="117">
        <f t="shared" si="7"/>
        <v>0</v>
      </c>
      <c r="U20" s="117">
        <f t="shared" si="8"/>
        <v>0</v>
      </c>
      <c r="V20" s="40">
        <v>28</v>
      </c>
      <c r="W20" s="6">
        <v>3513</v>
      </c>
      <c r="X20" s="6">
        <v>22</v>
      </c>
      <c r="Y20" s="6">
        <v>3518</v>
      </c>
      <c r="Z20" s="6">
        <v>22</v>
      </c>
      <c r="AA20" s="6">
        <v>3518</v>
      </c>
      <c r="AB20" s="41">
        <f t="shared" si="9"/>
        <v>-0.21428571428571427</v>
      </c>
      <c r="AC20" s="41">
        <f t="shared" si="10"/>
        <v>1.4232849416453174E-3</v>
      </c>
      <c r="AD20" s="117">
        <f t="shared" si="11"/>
        <v>0</v>
      </c>
      <c r="AE20" s="117">
        <f t="shared" si="12"/>
        <v>0</v>
      </c>
      <c r="AF20" s="5">
        <f t="shared" si="13"/>
        <v>6185</v>
      </c>
      <c r="AG20" s="5">
        <f t="shared" si="14"/>
        <v>59658</v>
      </c>
      <c r="AH20" s="5">
        <f t="shared" si="0"/>
        <v>5145</v>
      </c>
      <c r="AI20" s="5">
        <f t="shared" si="0"/>
        <v>49459</v>
      </c>
      <c r="AJ20" s="5">
        <f t="shared" si="0"/>
        <v>5237</v>
      </c>
      <c r="AK20" s="5">
        <f t="shared" si="0"/>
        <v>50292</v>
      </c>
      <c r="AL20" s="41">
        <f t="shared" si="15"/>
        <v>-0.15327405012126111</v>
      </c>
      <c r="AM20" s="41">
        <f t="shared" si="16"/>
        <v>-0.15699487076335111</v>
      </c>
      <c r="AN20" s="42">
        <f t="shared" si="17"/>
        <v>1.7881438289601554E-2</v>
      </c>
      <c r="AO20" s="62">
        <f t="shared" si="18"/>
        <v>1.6842232960634061E-2</v>
      </c>
    </row>
    <row r="21" spans="1:41" ht="30" customHeight="1" x14ac:dyDescent="0.3">
      <c r="A21" s="17" t="s">
        <v>9</v>
      </c>
      <c r="B21" s="3">
        <v>441</v>
      </c>
      <c r="C21" s="4">
        <v>3616</v>
      </c>
      <c r="D21" s="4">
        <v>466</v>
      </c>
      <c r="E21" s="12">
        <v>3530</v>
      </c>
      <c r="F21" s="4">
        <v>2115</v>
      </c>
      <c r="G21" s="12">
        <v>11500</v>
      </c>
      <c r="H21" s="27">
        <f t="shared" si="1"/>
        <v>3.795918367346939</v>
      </c>
      <c r="I21" s="27">
        <f t="shared" si="2"/>
        <v>2.1803097345132745</v>
      </c>
      <c r="J21" s="109">
        <f t="shared" si="3"/>
        <v>3.5386266094420602</v>
      </c>
      <c r="K21" s="109">
        <f t="shared" si="4"/>
        <v>2.2577903682719547</v>
      </c>
      <c r="L21" s="3">
        <v>1376</v>
      </c>
      <c r="M21" s="4">
        <v>12540</v>
      </c>
      <c r="N21" s="4">
        <v>1667</v>
      </c>
      <c r="O21" s="4">
        <v>11882</v>
      </c>
      <c r="P21" s="4">
        <v>178</v>
      </c>
      <c r="Q21" s="4">
        <v>4489</v>
      </c>
      <c r="R21" s="27">
        <f t="shared" si="5"/>
        <v>-0.87063953488372092</v>
      </c>
      <c r="S21" s="27">
        <f t="shared" si="6"/>
        <v>-0.64202551834130783</v>
      </c>
      <c r="T21" s="117">
        <f t="shared" si="7"/>
        <v>-0.89322135572885419</v>
      </c>
      <c r="U21" s="117">
        <f t="shared" si="8"/>
        <v>-0.62220164955394719</v>
      </c>
      <c r="V21" s="15">
        <v>5</v>
      </c>
      <c r="W21" s="4">
        <v>514</v>
      </c>
      <c r="X21" s="4">
        <v>5</v>
      </c>
      <c r="Y21" s="4">
        <v>514</v>
      </c>
      <c r="Z21" s="4">
        <v>8</v>
      </c>
      <c r="AA21" s="4">
        <v>499</v>
      </c>
      <c r="AB21" s="28">
        <f t="shared" si="9"/>
        <v>0.6</v>
      </c>
      <c r="AC21" s="28">
        <f t="shared" si="10"/>
        <v>-2.9182879377431907E-2</v>
      </c>
      <c r="AD21" s="123">
        <f t="shared" si="11"/>
        <v>0.6</v>
      </c>
      <c r="AE21" s="123">
        <f t="shared" si="12"/>
        <v>-2.9182879377431907E-2</v>
      </c>
      <c r="AF21" s="3">
        <f t="shared" si="13"/>
        <v>1822</v>
      </c>
      <c r="AG21" s="3">
        <f t="shared" si="14"/>
        <v>16670</v>
      </c>
      <c r="AH21" s="3">
        <f t="shared" si="0"/>
        <v>2138</v>
      </c>
      <c r="AI21" s="3">
        <f t="shared" si="0"/>
        <v>15926</v>
      </c>
      <c r="AJ21" s="3">
        <f t="shared" si="0"/>
        <v>2301</v>
      </c>
      <c r="AK21" s="3">
        <f t="shared" si="0"/>
        <v>16488</v>
      </c>
      <c r="AL21" s="28">
        <f t="shared" si="15"/>
        <v>0.26289791437980242</v>
      </c>
      <c r="AM21" s="28">
        <f t="shared" si="16"/>
        <v>-1.0917816436712658E-2</v>
      </c>
      <c r="AN21" s="29">
        <f t="shared" si="17"/>
        <v>7.6239476145930782E-2</v>
      </c>
      <c r="AO21" s="60">
        <f t="shared" si="18"/>
        <v>3.5288207961823435E-2</v>
      </c>
    </row>
    <row r="22" spans="1:41" ht="30" customHeight="1" x14ac:dyDescent="0.3">
      <c r="A22" s="17" t="s">
        <v>3</v>
      </c>
      <c r="B22" s="3">
        <v>158132</v>
      </c>
      <c r="C22" s="4">
        <v>351740</v>
      </c>
      <c r="D22" s="4">
        <v>173627</v>
      </c>
      <c r="E22" s="12">
        <v>334545</v>
      </c>
      <c r="F22" s="4">
        <v>172208</v>
      </c>
      <c r="G22" s="12">
        <v>252531</v>
      </c>
      <c r="H22" s="27">
        <f t="shared" si="1"/>
        <v>8.9014241266789765E-2</v>
      </c>
      <c r="I22" s="27">
        <f t="shared" si="2"/>
        <v>-0.28205208392562686</v>
      </c>
      <c r="J22" s="109">
        <f t="shared" si="3"/>
        <v>-8.1726920352249363E-3</v>
      </c>
      <c r="K22" s="109">
        <f t="shared" si="4"/>
        <v>-0.24515087656369097</v>
      </c>
      <c r="L22" s="3">
        <v>21774</v>
      </c>
      <c r="M22" s="4">
        <v>440476</v>
      </c>
      <c r="N22" s="4">
        <v>21534</v>
      </c>
      <c r="O22" s="4">
        <v>432881</v>
      </c>
      <c r="P22" s="4">
        <v>17315</v>
      </c>
      <c r="Q22" s="4">
        <v>585181</v>
      </c>
      <c r="R22" s="27">
        <f t="shared" si="5"/>
        <v>-0.20478552401947275</v>
      </c>
      <c r="S22" s="27">
        <f t="shared" si="6"/>
        <v>0.32851960152198983</v>
      </c>
      <c r="T22" s="117">
        <f t="shared" si="7"/>
        <v>-0.19592272685056189</v>
      </c>
      <c r="U22" s="117">
        <f t="shared" si="8"/>
        <v>0.35182879359454444</v>
      </c>
      <c r="V22" s="15">
        <v>2553</v>
      </c>
      <c r="W22" s="4">
        <v>99868</v>
      </c>
      <c r="X22" s="4">
        <v>2556</v>
      </c>
      <c r="Y22" s="4">
        <v>111590</v>
      </c>
      <c r="Z22" s="4">
        <v>4579</v>
      </c>
      <c r="AA22" s="4">
        <v>320906</v>
      </c>
      <c r="AB22" s="28">
        <f t="shared" si="9"/>
        <v>0.79357618488053272</v>
      </c>
      <c r="AC22" s="28">
        <f t="shared" si="10"/>
        <v>2.2133015580566346</v>
      </c>
      <c r="AD22" s="123">
        <f t="shared" si="11"/>
        <v>0.79147104851330208</v>
      </c>
      <c r="AE22" s="123">
        <f t="shared" si="12"/>
        <v>1.8757594766556143</v>
      </c>
      <c r="AF22" s="3">
        <f t="shared" si="13"/>
        <v>182459</v>
      </c>
      <c r="AG22" s="3">
        <f t="shared" si="14"/>
        <v>892084</v>
      </c>
      <c r="AH22" s="3">
        <f t="shared" si="0"/>
        <v>197717</v>
      </c>
      <c r="AI22" s="3">
        <f t="shared" si="0"/>
        <v>879016</v>
      </c>
      <c r="AJ22" s="3">
        <f t="shared" si="0"/>
        <v>194102</v>
      </c>
      <c r="AK22" s="3">
        <f t="shared" si="0"/>
        <v>1158618</v>
      </c>
      <c r="AL22" s="28">
        <f t="shared" si="15"/>
        <v>6.3811596029793E-2</v>
      </c>
      <c r="AM22" s="28">
        <f t="shared" si="16"/>
        <v>0.29877679680388841</v>
      </c>
      <c r="AN22" s="29">
        <f t="shared" si="17"/>
        <v>-1.8283708532903089E-2</v>
      </c>
      <c r="AO22" s="60">
        <f t="shared" si="18"/>
        <v>0.31808522256705224</v>
      </c>
    </row>
    <row r="23" spans="1:41" ht="30" customHeight="1" x14ac:dyDescent="0.3">
      <c r="A23" s="17" t="s">
        <v>4</v>
      </c>
      <c r="B23" s="3">
        <v>20802</v>
      </c>
      <c r="C23" s="4">
        <v>251275</v>
      </c>
      <c r="D23" s="4">
        <v>23109</v>
      </c>
      <c r="E23" s="12">
        <v>246646</v>
      </c>
      <c r="F23" s="4">
        <v>24922</v>
      </c>
      <c r="G23" s="12">
        <v>277722</v>
      </c>
      <c r="H23" s="27">
        <f t="shared" si="1"/>
        <v>0.19805787905009134</v>
      </c>
      <c r="I23" s="27">
        <f t="shared" si="2"/>
        <v>0.10525121878420057</v>
      </c>
      <c r="J23" s="109">
        <f t="shared" si="3"/>
        <v>7.8454281881518026E-2</v>
      </c>
      <c r="K23" s="109">
        <f t="shared" si="4"/>
        <v>0.12599434006632987</v>
      </c>
      <c r="L23" s="3">
        <v>5905</v>
      </c>
      <c r="M23" s="4">
        <v>193985</v>
      </c>
      <c r="N23" s="4">
        <v>6176</v>
      </c>
      <c r="O23" s="4">
        <v>194002</v>
      </c>
      <c r="P23" s="4">
        <v>6713</v>
      </c>
      <c r="Q23" s="4">
        <v>213958</v>
      </c>
      <c r="R23" s="27">
        <f t="shared" si="5"/>
        <v>0.13683319220999154</v>
      </c>
      <c r="S23" s="27">
        <f t="shared" si="6"/>
        <v>0.10296156919349435</v>
      </c>
      <c r="T23" s="117">
        <f t="shared" si="7"/>
        <v>8.6949481865284978E-2</v>
      </c>
      <c r="U23" s="117">
        <f t="shared" si="8"/>
        <v>0.10286491891836166</v>
      </c>
      <c r="V23" s="15">
        <v>744</v>
      </c>
      <c r="W23" s="4">
        <v>39424</v>
      </c>
      <c r="X23" s="4">
        <v>645</v>
      </c>
      <c r="Y23" s="4">
        <v>38605</v>
      </c>
      <c r="Z23" s="4">
        <v>713</v>
      </c>
      <c r="AA23" s="4">
        <v>40619</v>
      </c>
      <c r="AB23" s="28">
        <f t="shared" si="9"/>
        <v>-4.1666666666666664E-2</v>
      </c>
      <c r="AC23" s="28">
        <f t="shared" si="10"/>
        <v>3.0311485389610388E-2</v>
      </c>
      <c r="AD23" s="123">
        <f t="shared" si="11"/>
        <v>0.10542635658914729</v>
      </c>
      <c r="AE23" s="123">
        <f t="shared" si="12"/>
        <v>5.216940810775806E-2</v>
      </c>
      <c r="AF23" s="3">
        <f t="shared" si="13"/>
        <v>27451</v>
      </c>
      <c r="AG23" s="3">
        <f t="shared" si="14"/>
        <v>484684</v>
      </c>
      <c r="AH23" s="3">
        <f t="shared" si="14"/>
        <v>29930</v>
      </c>
      <c r="AI23" s="3">
        <f t="shared" si="14"/>
        <v>479253</v>
      </c>
      <c r="AJ23" s="3">
        <f t="shared" si="14"/>
        <v>32348</v>
      </c>
      <c r="AK23" s="3">
        <f t="shared" si="14"/>
        <v>532299</v>
      </c>
      <c r="AL23" s="28">
        <f t="shared" si="15"/>
        <v>0.17839058686386652</v>
      </c>
      <c r="AM23" s="28">
        <f t="shared" si="16"/>
        <v>9.8239265170709161E-2</v>
      </c>
      <c r="AN23" s="29">
        <f t="shared" si="17"/>
        <v>8.0788506515202141E-2</v>
      </c>
      <c r="AO23" s="60">
        <f t="shared" si="18"/>
        <v>0.11068475314708515</v>
      </c>
    </row>
    <row r="24" spans="1:41" ht="30" customHeight="1" x14ac:dyDescent="0.3">
      <c r="A24" s="17" t="s">
        <v>8</v>
      </c>
      <c r="B24" s="3">
        <v>1884</v>
      </c>
      <c r="C24" s="4">
        <v>36922</v>
      </c>
      <c r="D24" s="4">
        <v>1712</v>
      </c>
      <c r="E24" s="12">
        <v>37133</v>
      </c>
      <c r="F24" s="4">
        <v>1775</v>
      </c>
      <c r="G24" s="12">
        <v>33754</v>
      </c>
      <c r="H24" s="27">
        <f t="shared" si="1"/>
        <v>-5.7855626326963908E-2</v>
      </c>
      <c r="I24" s="27">
        <f t="shared" si="2"/>
        <v>-8.5802502572991712E-2</v>
      </c>
      <c r="J24" s="109">
        <f t="shared" si="3"/>
        <v>3.6799065420560745E-2</v>
      </c>
      <c r="K24" s="109">
        <f t="shared" si="4"/>
        <v>-9.0997226186949609E-2</v>
      </c>
      <c r="L24" s="3">
        <v>6567</v>
      </c>
      <c r="M24" s="4">
        <v>104401</v>
      </c>
      <c r="N24" s="4">
        <v>6229</v>
      </c>
      <c r="O24" s="4">
        <v>98858</v>
      </c>
      <c r="P24" s="4">
        <v>6182</v>
      </c>
      <c r="Q24" s="4">
        <v>95337</v>
      </c>
      <c r="R24" s="27">
        <f t="shared" si="5"/>
        <v>-5.8626465661641543E-2</v>
      </c>
      <c r="S24" s="27">
        <f t="shared" si="6"/>
        <v>-8.6819091771151616E-2</v>
      </c>
      <c r="T24" s="117">
        <f t="shared" si="7"/>
        <v>-7.5453523840102749E-3</v>
      </c>
      <c r="U24" s="117">
        <f t="shared" si="8"/>
        <v>-3.5616743207428837E-2</v>
      </c>
      <c r="V24" s="15">
        <v>528</v>
      </c>
      <c r="W24" s="4">
        <v>11645</v>
      </c>
      <c r="X24" s="4">
        <v>597</v>
      </c>
      <c r="Y24" s="4">
        <v>10093</v>
      </c>
      <c r="Z24" s="4">
        <v>631</v>
      </c>
      <c r="AA24" s="4">
        <v>11165</v>
      </c>
      <c r="AB24" s="28">
        <f t="shared" si="9"/>
        <v>0.19507575757575757</v>
      </c>
      <c r="AC24" s="28">
        <f t="shared" si="10"/>
        <v>-4.1219407471017606E-2</v>
      </c>
      <c r="AD24" s="123">
        <f t="shared" si="11"/>
        <v>5.6951423785594639E-2</v>
      </c>
      <c r="AE24" s="123">
        <f t="shared" si="12"/>
        <v>0.10621222629545229</v>
      </c>
      <c r="AF24" s="3">
        <f t="shared" si="13"/>
        <v>8979</v>
      </c>
      <c r="AG24" s="3">
        <f t="shared" si="14"/>
        <v>152968</v>
      </c>
      <c r="AH24" s="3">
        <f t="shared" si="14"/>
        <v>8538</v>
      </c>
      <c r="AI24" s="3">
        <f t="shared" si="14"/>
        <v>146084</v>
      </c>
      <c r="AJ24" s="3">
        <f t="shared" si="14"/>
        <v>8588</v>
      </c>
      <c r="AK24" s="3">
        <f t="shared" si="14"/>
        <v>140256</v>
      </c>
      <c r="AL24" s="28">
        <f t="shared" si="15"/>
        <v>-4.354605189887515E-2</v>
      </c>
      <c r="AM24" s="28">
        <f t="shared" si="16"/>
        <v>-8.3102348203545839E-2</v>
      </c>
      <c r="AN24" s="29">
        <f t="shared" si="17"/>
        <v>5.8561724057156241E-3</v>
      </c>
      <c r="AO24" s="60">
        <f t="shared" si="18"/>
        <v>-3.9894855014922924E-2</v>
      </c>
    </row>
    <row r="25" spans="1:41" ht="30" customHeight="1" x14ac:dyDescent="0.3">
      <c r="A25" s="17" t="s">
        <v>10</v>
      </c>
      <c r="B25" s="3">
        <v>3213</v>
      </c>
      <c r="C25" s="4">
        <v>70973</v>
      </c>
      <c r="D25" s="4">
        <v>3593</v>
      </c>
      <c r="E25" s="12">
        <v>60529</v>
      </c>
      <c r="F25" s="4">
        <v>3619</v>
      </c>
      <c r="G25" s="12">
        <v>58969</v>
      </c>
      <c r="H25" s="27">
        <f t="shared" si="1"/>
        <v>0.12636165577342048</v>
      </c>
      <c r="I25" s="27">
        <f t="shared" si="2"/>
        <v>-0.16913474138052498</v>
      </c>
      <c r="J25" s="109">
        <f t="shared" si="3"/>
        <v>7.2362927915391034E-3</v>
      </c>
      <c r="K25" s="109">
        <f t="shared" si="4"/>
        <v>-2.57727700771531E-2</v>
      </c>
      <c r="L25" s="3">
        <v>2338</v>
      </c>
      <c r="M25" s="4">
        <v>44677</v>
      </c>
      <c r="N25" s="4">
        <v>2059</v>
      </c>
      <c r="O25" s="4">
        <v>36693</v>
      </c>
      <c r="P25" s="4">
        <v>2039</v>
      </c>
      <c r="Q25" s="4">
        <v>37687</v>
      </c>
      <c r="R25" s="27">
        <f t="shared" si="5"/>
        <v>-0.12788708297690335</v>
      </c>
      <c r="S25" s="27">
        <f t="shared" si="6"/>
        <v>-0.15645634218949347</v>
      </c>
      <c r="T25" s="117">
        <f t="shared" si="7"/>
        <v>-9.7134531325886349E-3</v>
      </c>
      <c r="U25" s="117">
        <f t="shared" si="8"/>
        <v>2.708963562532363E-2</v>
      </c>
      <c r="V25" s="15">
        <v>387</v>
      </c>
      <c r="W25" s="4">
        <v>17080</v>
      </c>
      <c r="X25" s="4">
        <v>307</v>
      </c>
      <c r="Y25" s="4">
        <v>9505</v>
      </c>
      <c r="Z25" s="4">
        <v>280</v>
      </c>
      <c r="AA25" s="4">
        <v>7346</v>
      </c>
      <c r="AB25" s="28">
        <f t="shared" si="9"/>
        <v>-0.27648578811369506</v>
      </c>
      <c r="AC25" s="28">
        <f t="shared" si="10"/>
        <v>-0.56990632318501167</v>
      </c>
      <c r="AD25" s="123">
        <f t="shared" si="11"/>
        <v>-8.7947882736156349E-2</v>
      </c>
      <c r="AE25" s="123">
        <f t="shared" si="12"/>
        <v>-0.22714360862703839</v>
      </c>
      <c r="AF25" s="3">
        <f t="shared" si="13"/>
        <v>5938</v>
      </c>
      <c r="AG25" s="3">
        <f t="shared" si="14"/>
        <v>132730</v>
      </c>
      <c r="AH25" s="3">
        <f t="shared" si="14"/>
        <v>5959</v>
      </c>
      <c r="AI25" s="3">
        <f t="shared" si="14"/>
        <v>106727</v>
      </c>
      <c r="AJ25" s="3">
        <f t="shared" si="14"/>
        <v>5938</v>
      </c>
      <c r="AK25" s="3">
        <f t="shared" si="14"/>
        <v>104002</v>
      </c>
      <c r="AL25" s="28">
        <f t="shared" si="15"/>
        <v>0</v>
      </c>
      <c r="AM25" s="28">
        <f t="shared" si="16"/>
        <v>-0.21643938823174866</v>
      </c>
      <c r="AN25" s="29">
        <f t="shared" si="17"/>
        <v>-3.5240812216814901E-3</v>
      </c>
      <c r="AO25" s="60">
        <f t="shared" si="18"/>
        <v>-2.5532433217461372E-2</v>
      </c>
    </row>
    <row r="26" spans="1:41" ht="30" customHeight="1" x14ac:dyDescent="0.3">
      <c r="A26" s="17" t="s">
        <v>11</v>
      </c>
      <c r="B26" s="3">
        <v>204</v>
      </c>
      <c r="C26" s="4">
        <v>6082</v>
      </c>
      <c r="D26" s="4">
        <v>135</v>
      </c>
      <c r="E26" s="12">
        <v>3188</v>
      </c>
      <c r="F26" s="4">
        <v>192</v>
      </c>
      <c r="G26" s="12">
        <v>4341</v>
      </c>
      <c r="H26" s="27">
        <f t="shared" si="1"/>
        <v>-5.8823529411764705E-2</v>
      </c>
      <c r="I26" s="27">
        <f t="shared" si="2"/>
        <v>-0.28625452153896747</v>
      </c>
      <c r="J26" s="109">
        <f t="shared" si="3"/>
        <v>0.42222222222222222</v>
      </c>
      <c r="K26" s="109">
        <f t="shared" si="4"/>
        <v>0.36166875784190716</v>
      </c>
      <c r="L26" s="3">
        <v>108</v>
      </c>
      <c r="M26" s="4">
        <v>7180</v>
      </c>
      <c r="N26" s="4">
        <v>190</v>
      </c>
      <c r="O26" s="4">
        <v>9710</v>
      </c>
      <c r="P26" s="4">
        <v>90</v>
      </c>
      <c r="Q26" s="4">
        <v>10438</v>
      </c>
      <c r="R26" s="27">
        <f t="shared" si="5"/>
        <v>-0.16666666666666666</v>
      </c>
      <c r="S26" s="27">
        <f t="shared" si="6"/>
        <v>0.45376044568245127</v>
      </c>
      <c r="T26" s="117">
        <f t="shared" si="7"/>
        <v>-0.52631578947368418</v>
      </c>
      <c r="U26" s="117">
        <f t="shared" si="8"/>
        <v>7.4974253347064881E-2</v>
      </c>
      <c r="V26" s="15">
        <v>23</v>
      </c>
      <c r="W26" s="4">
        <v>2991</v>
      </c>
      <c r="X26" s="4">
        <v>24</v>
      </c>
      <c r="Y26" s="4">
        <v>2819</v>
      </c>
      <c r="Z26" s="4">
        <v>24</v>
      </c>
      <c r="AA26" s="4">
        <v>2819</v>
      </c>
      <c r="AB26" s="28">
        <f t="shared" si="9"/>
        <v>4.3478260869565216E-2</v>
      </c>
      <c r="AC26" s="28">
        <f t="shared" si="10"/>
        <v>-5.7505850885991305E-2</v>
      </c>
      <c r="AD26" s="123">
        <f t="shared" si="11"/>
        <v>0</v>
      </c>
      <c r="AE26" s="123">
        <f t="shared" si="12"/>
        <v>0</v>
      </c>
      <c r="AF26" s="3">
        <f t="shared" si="13"/>
        <v>335</v>
      </c>
      <c r="AG26" s="3">
        <f t="shared" si="14"/>
        <v>16253</v>
      </c>
      <c r="AH26" s="3">
        <f t="shared" si="14"/>
        <v>349</v>
      </c>
      <c r="AI26" s="3">
        <f t="shared" si="14"/>
        <v>15717</v>
      </c>
      <c r="AJ26" s="3">
        <f t="shared" si="14"/>
        <v>306</v>
      </c>
      <c r="AK26" s="3">
        <f t="shared" si="14"/>
        <v>17598</v>
      </c>
      <c r="AL26" s="28">
        <f t="shared" si="15"/>
        <v>-8.6567164179104483E-2</v>
      </c>
      <c r="AM26" s="28">
        <f t="shared" si="16"/>
        <v>8.2753953116347756E-2</v>
      </c>
      <c r="AN26" s="29">
        <f t="shared" si="17"/>
        <v>-0.12320916905444126</v>
      </c>
      <c r="AO26" s="60">
        <f t="shared" si="18"/>
        <v>0.11967932811605268</v>
      </c>
    </row>
    <row r="27" spans="1:41" ht="30" customHeight="1" x14ac:dyDescent="0.3">
      <c r="A27" s="17" t="s">
        <v>12</v>
      </c>
      <c r="B27" s="3">
        <v>36166</v>
      </c>
      <c r="C27" s="4">
        <v>45056.836044483338</v>
      </c>
      <c r="D27" s="4">
        <v>115407</v>
      </c>
      <c r="E27" s="12">
        <v>42947</v>
      </c>
      <c r="F27" s="4">
        <v>19619</v>
      </c>
      <c r="G27" s="12">
        <v>52320</v>
      </c>
      <c r="H27" s="27">
        <f t="shared" si="1"/>
        <v>-0.45752917104462754</v>
      </c>
      <c r="I27" s="27">
        <f t="shared" si="2"/>
        <v>0.16120004405870722</v>
      </c>
      <c r="J27" s="109">
        <f t="shared" si="3"/>
        <v>-0.83000164634727525</v>
      </c>
      <c r="K27" s="109">
        <f t="shared" si="4"/>
        <v>0.21824574475516334</v>
      </c>
      <c r="L27" s="3">
        <v>2834</v>
      </c>
      <c r="M27" s="4">
        <v>65449.205330951998</v>
      </c>
      <c r="N27" s="4">
        <v>5255</v>
      </c>
      <c r="O27" s="4">
        <v>59485</v>
      </c>
      <c r="P27" s="4">
        <v>4742</v>
      </c>
      <c r="Q27" s="4">
        <v>55924</v>
      </c>
      <c r="R27" s="27">
        <f t="shared" si="5"/>
        <v>0.67325335215243476</v>
      </c>
      <c r="S27" s="27">
        <f t="shared" si="6"/>
        <v>-0.14553584390805999</v>
      </c>
      <c r="T27" s="117">
        <f t="shared" si="7"/>
        <v>-9.7621313035204563E-2</v>
      </c>
      <c r="U27" s="117">
        <f t="shared" si="8"/>
        <v>-5.9863831217954105E-2</v>
      </c>
      <c r="V27" s="15">
        <v>16</v>
      </c>
      <c r="W27" s="4">
        <v>3674.9040723180001</v>
      </c>
      <c r="X27" s="4">
        <v>17</v>
      </c>
      <c r="Y27" s="4">
        <v>2387</v>
      </c>
      <c r="Z27" s="4">
        <v>17</v>
      </c>
      <c r="AA27" s="4">
        <v>2250</v>
      </c>
      <c r="AB27" s="28">
        <f t="shared" si="9"/>
        <v>6.25E-2</v>
      </c>
      <c r="AC27" s="28">
        <f t="shared" si="10"/>
        <v>-0.3877391203355196</v>
      </c>
      <c r="AD27" s="123">
        <f t="shared" si="11"/>
        <v>0</v>
      </c>
      <c r="AE27" s="123">
        <f t="shared" si="12"/>
        <v>-5.7394218684541268E-2</v>
      </c>
      <c r="AF27" s="3">
        <f t="shared" si="13"/>
        <v>39016</v>
      </c>
      <c r="AG27" s="3">
        <f t="shared" si="14"/>
        <v>114180.94544775333</v>
      </c>
      <c r="AH27" s="3">
        <f t="shared" si="14"/>
        <v>120679</v>
      </c>
      <c r="AI27" s="3">
        <f t="shared" si="14"/>
        <v>104819</v>
      </c>
      <c r="AJ27" s="3">
        <f t="shared" si="14"/>
        <v>24378</v>
      </c>
      <c r="AK27" s="3">
        <f t="shared" si="14"/>
        <v>110494</v>
      </c>
      <c r="AL27" s="28">
        <f t="shared" si="15"/>
        <v>-0.37517941357391837</v>
      </c>
      <c r="AM27" s="28">
        <f t="shared" si="16"/>
        <v>-3.2290374136378065E-2</v>
      </c>
      <c r="AN27" s="29">
        <f t="shared" si="17"/>
        <v>-0.79799302281258544</v>
      </c>
      <c r="AO27" s="60">
        <f t="shared" si="18"/>
        <v>5.4140947728942269E-2</v>
      </c>
    </row>
    <row r="28" spans="1:41" ht="30" customHeight="1" x14ac:dyDescent="0.3">
      <c r="A28" s="17" t="s">
        <v>6</v>
      </c>
      <c r="B28" s="3">
        <v>5200</v>
      </c>
      <c r="C28" s="4">
        <v>124859</v>
      </c>
      <c r="D28" s="4">
        <v>5837</v>
      </c>
      <c r="E28" s="12">
        <v>116537</v>
      </c>
      <c r="F28" s="4">
        <v>6574</v>
      </c>
      <c r="G28" s="12">
        <v>139479</v>
      </c>
      <c r="H28" s="27">
        <f t="shared" si="1"/>
        <v>0.26423076923076921</v>
      </c>
      <c r="I28" s="27">
        <f t="shared" si="2"/>
        <v>0.11709207986608895</v>
      </c>
      <c r="J28" s="109">
        <f t="shared" si="3"/>
        <v>0.12626349151961624</v>
      </c>
      <c r="K28" s="109">
        <f t="shared" si="4"/>
        <v>0.196864515132533</v>
      </c>
      <c r="L28" s="3">
        <v>1481</v>
      </c>
      <c r="M28" s="4">
        <v>92107</v>
      </c>
      <c r="N28" s="4">
        <v>1940</v>
      </c>
      <c r="O28" s="4">
        <v>97967</v>
      </c>
      <c r="P28" s="4">
        <v>1958</v>
      </c>
      <c r="Q28" s="4">
        <v>106236</v>
      </c>
      <c r="R28" s="27">
        <f t="shared" si="5"/>
        <v>0.32207967589466574</v>
      </c>
      <c r="S28" s="27">
        <f t="shared" si="6"/>
        <v>0.15339767878662861</v>
      </c>
      <c r="T28" s="117">
        <f t="shared" si="7"/>
        <v>9.2783505154639175E-3</v>
      </c>
      <c r="U28" s="117">
        <f t="shared" si="8"/>
        <v>8.4405973440035933E-2</v>
      </c>
      <c r="V28" s="15">
        <v>307</v>
      </c>
      <c r="W28" s="4">
        <v>29621</v>
      </c>
      <c r="X28" s="4">
        <v>580</v>
      </c>
      <c r="Y28" s="4">
        <v>45243</v>
      </c>
      <c r="Z28" s="4">
        <v>616</v>
      </c>
      <c r="AA28" s="4">
        <v>56576</v>
      </c>
      <c r="AB28" s="28">
        <f t="shared" si="9"/>
        <v>1.006514657980456</v>
      </c>
      <c r="AC28" s="28">
        <f t="shared" si="10"/>
        <v>0.90999628641841934</v>
      </c>
      <c r="AD28" s="123">
        <f t="shared" si="11"/>
        <v>6.2068965517241378E-2</v>
      </c>
      <c r="AE28" s="123">
        <f t="shared" si="12"/>
        <v>0.25049178878500544</v>
      </c>
      <c r="AF28" s="3">
        <f t="shared" si="13"/>
        <v>6988</v>
      </c>
      <c r="AG28" s="3">
        <f t="shared" si="14"/>
        <v>246587</v>
      </c>
      <c r="AH28" s="3">
        <f t="shared" si="14"/>
        <v>8357</v>
      </c>
      <c r="AI28" s="3">
        <f t="shared" si="14"/>
        <v>259747</v>
      </c>
      <c r="AJ28" s="3">
        <f t="shared" si="14"/>
        <v>9148</v>
      </c>
      <c r="AK28" s="3">
        <f t="shared" si="14"/>
        <v>302291</v>
      </c>
      <c r="AL28" s="28">
        <f t="shared" si="15"/>
        <v>0.30910131654264456</v>
      </c>
      <c r="AM28" s="28">
        <f t="shared" si="16"/>
        <v>0.22589998661729938</v>
      </c>
      <c r="AN28" s="29">
        <f t="shared" si="17"/>
        <v>9.465119061864305E-2</v>
      </c>
      <c r="AO28" s="60">
        <f t="shared" si="18"/>
        <v>0.16379014964561669</v>
      </c>
    </row>
    <row r="29" spans="1:41" ht="30" customHeight="1" x14ac:dyDescent="0.3">
      <c r="A29" s="17" t="s">
        <v>19</v>
      </c>
      <c r="B29" s="3">
        <v>17694</v>
      </c>
      <c r="C29" s="4">
        <v>7184</v>
      </c>
      <c r="D29" s="4">
        <v>17694</v>
      </c>
      <c r="E29" s="12">
        <v>7184</v>
      </c>
      <c r="F29" s="4">
        <v>17694</v>
      </c>
      <c r="G29" s="12">
        <v>7184</v>
      </c>
      <c r="H29" s="27">
        <f t="shared" si="1"/>
        <v>0</v>
      </c>
      <c r="I29" s="27">
        <f t="shared" si="2"/>
        <v>0</v>
      </c>
      <c r="J29" s="109">
        <f t="shared" si="3"/>
        <v>0</v>
      </c>
      <c r="K29" s="109">
        <f t="shared" si="4"/>
        <v>0</v>
      </c>
      <c r="L29" s="3">
        <v>5535</v>
      </c>
      <c r="M29" s="4">
        <v>2293</v>
      </c>
      <c r="N29" s="4">
        <v>5535</v>
      </c>
      <c r="O29" s="4">
        <v>2293</v>
      </c>
      <c r="P29" s="4">
        <v>5535</v>
      </c>
      <c r="Q29" s="4">
        <v>2293</v>
      </c>
      <c r="R29" s="27">
        <f t="shared" si="5"/>
        <v>0</v>
      </c>
      <c r="S29" s="27">
        <f t="shared" si="6"/>
        <v>0</v>
      </c>
      <c r="T29" s="117">
        <f t="shared" si="7"/>
        <v>0</v>
      </c>
      <c r="U29" s="117">
        <f t="shared" si="8"/>
        <v>0</v>
      </c>
      <c r="V29" s="15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28" t="e">
        <f t="shared" si="9"/>
        <v>#DIV/0!</v>
      </c>
      <c r="AC29" s="28" t="e">
        <f t="shared" si="10"/>
        <v>#DIV/0!</v>
      </c>
      <c r="AD29" s="123" t="e">
        <f t="shared" si="11"/>
        <v>#DIV/0!</v>
      </c>
      <c r="AE29" s="123" t="e">
        <f t="shared" si="12"/>
        <v>#DIV/0!</v>
      </c>
      <c r="AF29" s="3">
        <f t="shared" si="13"/>
        <v>23229</v>
      </c>
      <c r="AG29" s="3">
        <f t="shared" si="14"/>
        <v>9477</v>
      </c>
      <c r="AH29" s="3">
        <f t="shared" si="14"/>
        <v>23229</v>
      </c>
      <c r="AI29" s="3">
        <f t="shared" si="14"/>
        <v>9477</v>
      </c>
      <c r="AJ29" s="3">
        <f t="shared" si="14"/>
        <v>23229</v>
      </c>
      <c r="AK29" s="3">
        <f t="shared" si="14"/>
        <v>9477</v>
      </c>
      <c r="AL29" s="28">
        <f t="shared" si="15"/>
        <v>0</v>
      </c>
      <c r="AM29" s="28">
        <f t="shared" si="16"/>
        <v>0</v>
      </c>
      <c r="AN29" s="29">
        <f t="shared" si="17"/>
        <v>0</v>
      </c>
      <c r="AO29" s="60">
        <f t="shared" si="18"/>
        <v>0</v>
      </c>
    </row>
    <row r="30" spans="1:41" ht="39" customHeight="1" x14ac:dyDescent="0.3">
      <c r="A30" s="18" t="s">
        <v>20</v>
      </c>
      <c r="B30" s="3">
        <v>8696</v>
      </c>
      <c r="C30" s="4">
        <v>33259</v>
      </c>
      <c r="D30" s="4">
        <v>10640</v>
      </c>
      <c r="E30" s="12">
        <v>45036</v>
      </c>
      <c r="F30" s="4">
        <v>10903</v>
      </c>
      <c r="G30" s="12">
        <v>45275</v>
      </c>
      <c r="H30" s="27">
        <f t="shared" si="1"/>
        <v>0.25379484820607173</v>
      </c>
      <c r="I30" s="27">
        <f t="shared" si="2"/>
        <v>0.3612856670374936</v>
      </c>
      <c r="J30" s="109">
        <f t="shared" si="3"/>
        <v>2.4718045112781955E-2</v>
      </c>
      <c r="K30" s="109">
        <f t="shared" si="4"/>
        <v>5.3068656186162182E-3</v>
      </c>
      <c r="L30" s="3">
        <v>1720</v>
      </c>
      <c r="M30" s="4">
        <v>12163</v>
      </c>
      <c r="N30" s="4">
        <v>1775</v>
      </c>
      <c r="O30" s="4">
        <v>13630</v>
      </c>
      <c r="P30" s="4">
        <v>1634</v>
      </c>
      <c r="Q30" s="4">
        <v>11974</v>
      </c>
      <c r="R30" s="27">
        <f t="shared" si="5"/>
        <v>-0.05</v>
      </c>
      <c r="S30" s="27">
        <f t="shared" si="6"/>
        <v>-1.5538929540409438E-2</v>
      </c>
      <c r="T30" s="117">
        <f t="shared" si="7"/>
        <v>-7.9436619718309856E-2</v>
      </c>
      <c r="U30" s="117">
        <f t="shared" si="8"/>
        <v>-0.121496698459281</v>
      </c>
      <c r="V30" s="15">
        <v>8</v>
      </c>
      <c r="W30" s="4">
        <v>137</v>
      </c>
      <c r="X30" s="4">
        <v>5</v>
      </c>
      <c r="Y30" s="4">
        <v>101</v>
      </c>
      <c r="Z30" s="4">
        <v>7</v>
      </c>
      <c r="AA30" s="4">
        <v>80</v>
      </c>
      <c r="AB30" s="28">
        <f t="shared" si="9"/>
        <v>-0.125</v>
      </c>
      <c r="AC30" s="28">
        <f t="shared" si="10"/>
        <v>-0.41605839416058393</v>
      </c>
      <c r="AD30" s="123">
        <f t="shared" si="11"/>
        <v>0.4</v>
      </c>
      <c r="AE30" s="123">
        <f t="shared" si="12"/>
        <v>-0.20792079207920791</v>
      </c>
      <c r="AF30" s="3">
        <f t="shared" si="13"/>
        <v>10424</v>
      </c>
      <c r="AG30" s="3">
        <f t="shared" si="14"/>
        <v>45559</v>
      </c>
      <c r="AH30" s="3">
        <f t="shared" si="14"/>
        <v>12420</v>
      </c>
      <c r="AI30" s="3">
        <f t="shared" si="14"/>
        <v>58767</v>
      </c>
      <c r="AJ30" s="3">
        <f t="shared" si="14"/>
        <v>12544</v>
      </c>
      <c r="AK30" s="3">
        <f t="shared" si="14"/>
        <v>57329</v>
      </c>
      <c r="AL30" s="28">
        <f t="shared" si="15"/>
        <v>0.20337682271680738</v>
      </c>
      <c r="AM30" s="28">
        <f t="shared" si="16"/>
        <v>0.25834632015628084</v>
      </c>
      <c r="AN30" s="29">
        <f t="shared" si="17"/>
        <v>9.9838969404186795E-3</v>
      </c>
      <c r="AO30" s="60">
        <f t="shared" si="18"/>
        <v>-2.4469515204111152E-2</v>
      </c>
    </row>
    <row r="31" spans="1:41" ht="30" customHeight="1" x14ac:dyDescent="0.3">
      <c r="A31" s="17" t="s">
        <v>13</v>
      </c>
      <c r="B31" s="3">
        <v>4527</v>
      </c>
      <c r="C31" s="4">
        <v>42586</v>
      </c>
      <c r="D31" s="4">
        <v>5216</v>
      </c>
      <c r="E31" s="12">
        <v>42319</v>
      </c>
      <c r="F31" s="4">
        <v>7019</v>
      </c>
      <c r="G31" s="12">
        <v>47984</v>
      </c>
      <c r="H31" s="27">
        <f t="shared" si="1"/>
        <v>0.55047492820852661</v>
      </c>
      <c r="I31" s="27">
        <f t="shared" si="2"/>
        <v>0.12675527168553047</v>
      </c>
      <c r="J31" s="109">
        <f t="shared" si="3"/>
        <v>0.34566717791411045</v>
      </c>
      <c r="K31" s="109">
        <f t="shared" si="4"/>
        <v>0.13386422174437015</v>
      </c>
      <c r="L31" s="3">
        <v>1459</v>
      </c>
      <c r="M31" s="4">
        <v>26348</v>
      </c>
      <c r="N31" s="4">
        <v>1726</v>
      </c>
      <c r="O31" s="4">
        <v>27181</v>
      </c>
      <c r="P31" s="4">
        <v>2017</v>
      </c>
      <c r="Q31" s="4">
        <v>28947</v>
      </c>
      <c r="R31" s="27">
        <f t="shared" si="5"/>
        <v>0.38245373543522959</v>
      </c>
      <c r="S31" s="27">
        <f t="shared" si="6"/>
        <v>9.8641263093972975E-2</v>
      </c>
      <c r="T31" s="117">
        <f t="shared" si="7"/>
        <v>0.16859791425260717</v>
      </c>
      <c r="U31" s="117">
        <f t="shared" si="8"/>
        <v>6.4971855340127296E-2</v>
      </c>
      <c r="V31" s="15">
        <v>49</v>
      </c>
      <c r="W31" s="4">
        <v>4937</v>
      </c>
      <c r="X31" s="4">
        <v>49</v>
      </c>
      <c r="Y31" s="4">
        <v>5542</v>
      </c>
      <c r="Z31" s="4">
        <v>62</v>
      </c>
      <c r="AA31" s="4">
        <v>5715</v>
      </c>
      <c r="AB31" s="28">
        <f t="shared" si="9"/>
        <v>0.26530612244897961</v>
      </c>
      <c r="AC31" s="28">
        <f t="shared" si="10"/>
        <v>0.15758557828640876</v>
      </c>
      <c r="AD31" s="123">
        <f t="shared" si="11"/>
        <v>0.26530612244897961</v>
      </c>
      <c r="AE31" s="123">
        <f t="shared" si="12"/>
        <v>3.1216167448574521E-2</v>
      </c>
      <c r="AF31" s="3">
        <f t="shared" si="13"/>
        <v>6035</v>
      </c>
      <c r="AG31" s="3">
        <f t="shared" si="14"/>
        <v>73871</v>
      </c>
      <c r="AH31" s="3">
        <f t="shared" si="14"/>
        <v>6991</v>
      </c>
      <c r="AI31" s="3">
        <f t="shared" si="14"/>
        <v>75042</v>
      </c>
      <c r="AJ31" s="3">
        <f t="shared" si="14"/>
        <v>9098</v>
      </c>
      <c r="AK31" s="3">
        <f t="shared" si="14"/>
        <v>82646</v>
      </c>
      <c r="AL31" s="28">
        <f t="shared" si="15"/>
        <v>0.50753935376967685</v>
      </c>
      <c r="AM31" s="28">
        <f t="shared" si="16"/>
        <v>0.11878815773442894</v>
      </c>
      <c r="AN31" s="29">
        <f t="shared" si="17"/>
        <v>0.30138749821198685</v>
      </c>
      <c r="AO31" s="60">
        <f t="shared" si="18"/>
        <v>0.10132992191039684</v>
      </c>
    </row>
    <row r="32" spans="1:41" ht="37.950000000000003" customHeight="1" x14ac:dyDescent="0.3">
      <c r="A32" s="18" t="s">
        <v>21</v>
      </c>
      <c r="B32" s="3">
        <v>0</v>
      </c>
      <c r="C32" s="4">
        <v>0</v>
      </c>
      <c r="D32" s="4">
        <v>19004</v>
      </c>
      <c r="E32" s="12">
        <v>4461</v>
      </c>
      <c r="F32" s="4">
        <v>17145</v>
      </c>
      <c r="G32" s="12">
        <v>3936</v>
      </c>
      <c r="H32" s="27" t="e">
        <f t="shared" si="1"/>
        <v>#DIV/0!</v>
      </c>
      <c r="I32" s="27" t="e">
        <f t="shared" si="2"/>
        <v>#DIV/0!</v>
      </c>
      <c r="J32" s="109">
        <f t="shared" si="3"/>
        <v>-9.7821511260787197E-2</v>
      </c>
      <c r="K32" s="109">
        <f t="shared" si="4"/>
        <v>-0.11768661735036987</v>
      </c>
      <c r="L32" s="3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27" t="e">
        <f t="shared" si="5"/>
        <v>#DIV/0!</v>
      </c>
      <c r="S32" s="27" t="e">
        <f t="shared" si="6"/>
        <v>#DIV/0!</v>
      </c>
      <c r="T32" s="117" t="e">
        <f t="shared" si="7"/>
        <v>#DIV/0!</v>
      </c>
      <c r="U32" s="117" t="e">
        <f t="shared" si="8"/>
        <v>#DIV/0!</v>
      </c>
      <c r="V32" s="15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28" t="e">
        <f t="shared" si="9"/>
        <v>#DIV/0!</v>
      </c>
      <c r="AC32" s="28" t="e">
        <f t="shared" si="10"/>
        <v>#DIV/0!</v>
      </c>
      <c r="AD32" s="123" t="e">
        <f t="shared" si="11"/>
        <v>#DIV/0!</v>
      </c>
      <c r="AE32" s="123" t="e">
        <f t="shared" si="12"/>
        <v>#DIV/0!</v>
      </c>
      <c r="AF32" s="3">
        <f t="shared" si="13"/>
        <v>0</v>
      </c>
      <c r="AG32" s="3">
        <f t="shared" si="14"/>
        <v>0</v>
      </c>
      <c r="AH32" s="3">
        <f t="shared" si="14"/>
        <v>19004</v>
      </c>
      <c r="AI32" s="3">
        <f t="shared" si="14"/>
        <v>4461</v>
      </c>
      <c r="AJ32" s="3">
        <f t="shared" si="14"/>
        <v>17145</v>
      </c>
      <c r="AK32" s="3">
        <f t="shared" si="14"/>
        <v>3936</v>
      </c>
      <c r="AL32" s="28" t="e">
        <f t="shared" si="15"/>
        <v>#DIV/0!</v>
      </c>
      <c r="AM32" s="28" t="e">
        <f t="shared" si="16"/>
        <v>#DIV/0!</v>
      </c>
      <c r="AN32" s="29">
        <f t="shared" si="17"/>
        <v>-9.7821511260787197E-2</v>
      </c>
      <c r="AO32" s="60">
        <f t="shared" si="18"/>
        <v>-0.11768661735036987</v>
      </c>
    </row>
    <row r="33" spans="1:41" ht="36.6" customHeight="1" thickBot="1" x14ac:dyDescent="0.35">
      <c r="A33" s="51" t="s">
        <v>22</v>
      </c>
      <c r="B33" s="33">
        <v>0</v>
      </c>
      <c r="C33" s="34">
        <v>0</v>
      </c>
      <c r="D33" s="34">
        <v>147</v>
      </c>
      <c r="E33" s="35">
        <v>3945</v>
      </c>
      <c r="F33" s="34">
        <v>168</v>
      </c>
      <c r="G33" s="35">
        <v>3246</v>
      </c>
      <c r="H33" s="36" t="e">
        <f t="shared" si="1"/>
        <v>#DIV/0!</v>
      </c>
      <c r="I33" s="36" t="e">
        <f t="shared" si="2"/>
        <v>#DIV/0!</v>
      </c>
      <c r="J33" s="110">
        <f t="shared" si="3"/>
        <v>0.14285714285714285</v>
      </c>
      <c r="K33" s="110">
        <f t="shared" si="4"/>
        <v>-0.17718631178707225</v>
      </c>
      <c r="L33" s="33">
        <v>0</v>
      </c>
      <c r="M33" s="34">
        <v>0</v>
      </c>
      <c r="N33" s="34">
        <v>9</v>
      </c>
      <c r="O33" s="34">
        <v>1020</v>
      </c>
      <c r="P33" s="34">
        <v>9</v>
      </c>
      <c r="Q33" s="34">
        <v>1020</v>
      </c>
      <c r="R33" s="36" t="e">
        <f t="shared" si="5"/>
        <v>#DIV/0!</v>
      </c>
      <c r="S33" s="36" t="e">
        <f t="shared" si="6"/>
        <v>#DIV/0!</v>
      </c>
      <c r="T33" s="118">
        <f t="shared" si="7"/>
        <v>0</v>
      </c>
      <c r="U33" s="118">
        <f t="shared" si="8"/>
        <v>0</v>
      </c>
      <c r="V33" s="37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8" t="e">
        <f t="shared" si="9"/>
        <v>#DIV/0!</v>
      </c>
      <c r="AC33" s="38" t="e">
        <f t="shared" si="10"/>
        <v>#DIV/0!</v>
      </c>
      <c r="AD33" s="124" t="e">
        <f t="shared" si="11"/>
        <v>#DIV/0!</v>
      </c>
      <c r="AE33" s="124" t="e">
        <f t="shared" si="12"/>
        <v>#DIV/0!</v>
      </c>
      <c r="AF33" s="33">
        <f t="shared" si="13"/>
        <v>0</v>
      </c>
      <c r="AG33" s="33">
        <f t="shared" si="14"/>
        <v>0</v>
      </c>
      <c r="AH33" s="33">
        <f t="shared" si="14"/>
        <v>156</v>
      </c>
      <c r="AI33" s="33">
        <f t="shared" si="14"/>
        <v>4965</v>
      </c>
      <c r="AJ33" s="33">
        <f t="shared" si="14"/>
        <v>177</v>
      </c>
      <c r="AK33" s="33">
        <f t="shared" si="14"/>
        <v>4266</v>
      </c>
      <c r="AL33" s="38" t="e">
        <f t="shared" si="15"/>
        <v>#DIV/0!</v>
      </c>
      <c r="AM33" s="38" t="e">
        <f t="shared" si="16"/>
        <v>#DIV/0!</v>
      </c>
      <c r="AN33" s="39">
        <f t="shared" si="17"/>
        <v>0.13461538461538461</v>
      </c>
      <c r="AO33" s="61">
        <f t="shared" si="18"/>
        <v>-0.14078549848942598</v>
      </c>
    </row>
    <row r="34" spans="1:41" s="21" customFormat="1" ht="30" customHeight="1" thickBot="1" x14ac:dyDescent="0.35">
      <c r="A34" s="43" t="s">
        <v>24</v>
      </c>
      <c r="B34" s="44">
        <f>SUM(B20:B33)</f>
        <v>262681</v>
      </c>
      <c r="C34" s="45">
        <f t="shared" ref="C34:G34" si="22">SUM(C20:C33)</f>
        <v>1021181.8360444834</v>
      </c>
      <c r="D34" s="45">
        <f>SUM(D20:D33)</f>
        <v>381320</v>
      </c>
      <c r="E34" s="45">
        <f t="shared" si="22"/>
        <v>986169</v>
      </c>
      <c r="F34" s="45">
        <f t="shared" si="22"/>
        <v>288778</v>
      </c>
      <c r="G34" s="45">
        <f t="shared" si="22"/>
        <v>977243</v>
      </c>
      <c r="H34" s="46">
        <f t="shared" si="1"/>
        <v>9.9348639604691619E-2</v>
      </c>
      <c r="I34" s="46">
        <f t="shared" si="2"/>
        <v>-4.3027435950759849E-2</v>
      </c>
      <c r="J34" s="99">
        <f t="shared" si="3"/>
        <v>-0.24268855554390015</v>
      </c>
      <c r="K34" s="99">
        <f t="shared" si="4"/>
        <v>-9.0511869669397428E-3</v>
      </c>
      <c r="L34" s="44">
        <f t="shared" ref="L34:Q34" si="23">SUM(L20:L33)</f>
        <v>51532</v>
      </c>
      <c r="M34" s="45">
        <f t="shared" si="23"/>
        <v>1010135.205330952</v>
      </c>
      <c r="N34" s="45">
        <f t="shared" si="23"/>
        <v>54485</v>
      </c>
      <c r="O34" s="45">
        <f t="shared" si="23"/>
        <v>993374</v>
      </c>
      <c r="P34" s="45">
        <f t="shared" si="23"/>
        <v>48802</v>
      </c>
      <c r="Q34" s="45">
        <f t="shared" si="23"/>
        <v>1161256</v>
      </c>
      <c r="R34" s="46">
        <f t="shared" si="5"/>
        <v>-5.2976791120080725E-2</v>
      </c>
      <c r="S34" s="46">
        <f t="shared" si="6"/>
        <v>0.14960452211893371</v>
      </c>
      <c r="T34" s="100">
        <f t="shared" si="7"/>
        <v>-0.10430393686335689</v>
      </c>
      <c r="U34" s="100">
        <f t="shared" si="8"/>
        <v>0.16900180596633294</v>
      </c>
      <c r="V34" s="45">
        <f t="shared" ref="V34:AA34" si="24">SUM(V20:V33)</f>
        <v>4648</v>
      </c>
      <c r="W34" s="45">
        <f t="shared" si="24"/>
        <v>213404.90407231799</v>
      </c>
      <c r="X34" s="45">
        <f t="shared" si="24"/>
        <v>4807</v>
      </c>
      <c r="Y34" s="45">
        <f t="shared" si="24"/>
        <v>229917</v>
      </c>
      <c r="Z34" s="45">
        <f t="shared" si="24"/>
        <v>6959</v>
      </c>
      <c r="AA34" s="45">
        <f t="shared" si="24"/>
        <v>451493</v>
      </c>
      <c r="AB34" s="47">
        <f t="shared" si="9"/>
        <v>0.49720309810671254</v>
      </c>
      <c r="AC34" s="47">
        <f t="shared" si="10"/>
        <v>1.1156636580713226</v>
      </c>
      <c r="AD34" s="100">
        <f t="shared" si="11"/>
        <v>0.44768046598710215</v>
      </c>
      <c r="AE34" s="100">
        <f t="shared" si="12"/>
        <v>0.96372169087105342</v>
      </c>
      <c r="AF34" s="44">
        <f t="shared" si="13"/>
        <v>318861</v>
      </c>
      <c r="AG34" s="44">
        <f t="shared" si="14"/>
        <v>2244721.9454477532</v>
      </c>
      <c r="AH34" s="44">
        <f t="shared" si="14"/>
        <v>440612</v>
      </c>
      <c r="AI34" s="44">
        <f t="shared" si="14"/>
        <v>2209460</v>
      </c>
      <c r="AJ34" s="44">
        <f t="shared" si="14"/>
        <v>344539</v>
      </c>
      <c r="AK34" s="44">
        <f t="shared" si="14"/>
        <v>2589992</v>
      </c>
      <c r="AL34" s="47">
        <f t="shared" si="15"/>
        <v>8.0530387849250928E-2</v>
      </c>
      <c r="AM34" s="47">
        <f t="shared" si="16"/>
        <v>0.15381417518211862</v>
      </c>
      <c r="AN34" s="48">
        <f t="shared" si="17"/>
        <v>-0.21804444726879885</v>
      </c>
      <c r="AO34" s="49">
        <f t="shared" si="18"/>
        <v>0.17222850832330072</v>
      </c>
    </row>
    <row r="35" spans="1:41" s="21" customFormat="1" ht="30" customHeight="1" thickBot="1" x14ac:dyDescent="0.35">
      <c r="A35" s="43" t="s">
        <v>25</v>
      </c>
      <c r="B35" s="44">
        <f>B19+B34</f>
        <v>583324</v>
      </c>
      <c r="C35" s="45">
        <f t="shared" ref="C35:G35" si="25">C19+C34</f>
        <v>2452993.8360444834</v>
      </c>
      <c r="D35" s="45">
        <f>D19+D34</f>
        <v>771096</v>
      </c>
      <c r="E35" s="45">
        <f t="shared" si="25"/>
        <v>2469401</v>
      </c>
      <c r="F35" s="45">
        <f t="shared" si="25"/>
        <v>722154.36660000007</v>
      </c>
      <c r="G35" s="45">
        <f t="shared" si="25"/>
        <v>2512514.9421999999</v>
      </c>
      <c r="H35" s="46">
        <f t="shared" si="1"/>
        <v>0.23799872215098311</v>
      </c>
      <c r="I35" s="46">
        <f t="shared" si="2"/>
        <v>2.4264678239671371E-2</v>
      </c>
      <c r="J35" s="99">
        <f t="shared" si="3"/>
        <v>-6.3470220828534887E-2</v>
      </c>
      <c r="K35" s="99">
        <f t="shared" si="4"/>
        <v>1.7459271377957622E-2</v>
      </c>
      <c r="L35" s="44">
        <f t="shared" ref="L35:Q35" si="26">L19+L34</f>
        <v>98919</v>
      </c>
      <c r="M35" s="45">
        <f t="shared" si="26"/>
        <v>2222104.2053309521</v>
      </c>
      <c r="N35" s="45">
        <f t="shared" si="26"/>
        <v>103842</v>
      </c>
      <c r="O35" s="45">
        <f t="shared" si="26"/>
        <v>2259966</v>
      </c>
      <c r="P35" s="45">
        <f t="shared" si="26"/>
        <v>99726.4035</v>
      </c>
      <c r="Q35" s="45">
        <f t="shared" si="26"/>
        <v>2486719.2971000001</v>
      </c>
      <c r="R35" s="46">
        <f t="shared" si="5"/>
        <v>8.162269129287603E-3</v>
      </c>
      <c r="S35" s="46">
        <f t="shared" si="6"/>
        <v>0.11908311551466472</v>
      </c>
      <c r="T35" s="100">
        <f t="shared" si="7"/>
        <v>-3.9633255330213203E-2</v>
      </c>
      <c r="U35" s="100">
        <f t="shared" si="8"/>
        <v>0.10033482676288054</v>
      </c>
      <c r="V35" s="45">
        <f t="shared" ref="V35:AA35" si="27">V19+V34</f>
        <v>15331</v>
      </c>
      <c r="W35" s="45">
        <f t="shared" si="27"/>
        <v>783054.74407231808</v>
      </c>
      <c r="X35" s="45">
        <f>X19+X34</f>
        <v>7597</v>
      </c>
      <c r="Y35" s="45">
        <f t="shared" si="27"/>
        <v>607703</v>
      </c>
      <c r="Z35" s="45">
        <f t="shared" si="27"/>
        <v>12974</v>
      </c>
      <c r="AA35" s="45">
        <f t="shared" si="27"/>
        <v>806726</v>
      </c>
      <c r="AB35" s="47">
        <f t="shared" si="9"/>
        <v>-0.15374078664144544</v>
      </c>
      <c r="AC35" s="47">
        <f t="shared" si="10"/>
        <v>3.0229375540946589E-2</v>
      </c>
      <c r="AD35" s="100">
        <f t="shared" si="11"/>
        <v>0.70777938659997364</v>
      </c>
      <c r="AE35" s="100">
        <f t="shared" si="12"/>
        <v>0.32750044018212843</v>
      </c>
      <c r="AF35" s="44">
        <f t="shared" si="13"/>
        <v>697574</v>
      </c>
      <c r="AG35" s="44">
        <f t="shared" si="14"/>
        <v>5458152.785447754</v>
      </c>
      <c r="AH35" s="44">
        <f t="shared" si="14"/>
        <v>882535</v>
      </c>
      <c r="AI35" s="44">
        <f t="shared" si="14"/>
        <v>5337070</v>
      </c>
      <c r="AJ35" s="44">
        <f t="shared" si="14"/>
        <v>834854.77010000008</v>
      </c>
      <c r="AK35" s="44">
        <f t="shared" si="14"/>
        <v>5805960.2392999995</v>
      </c>
      <c r="AL35" s="47">
        <f t="shared" si="15"/>
        <v>0.19679742952002235</v>
      </c>
      <c r="AM35" s="47">
        <f t="shared" si="16"/>
        <v>6.3722557342028224E-2</v>
      </c>
      <c r="AN35" s="48">
        <f t="shared" si="17"/>
        <v>-5.4026446429886542E-2</v>
      </c>
      <c r="AO35" s="49">
        <f t="shared" si="18"/>
        <v>8.7855366202804069E-2</v>
      </c>
    </row>
    <row r="36" spans="1:41" s="21" customFormat="1" ht="30" customHeight="1" thickBot="1" x14ac:dyDescent="0.35">
      <c r="A36" s="52" t="s">
        <v>14</v>
      </c>
      <c r="B36" s="53">
        <v>66954</v>
      </c>
      <c r="C36" s="54">
        <v>44880</v>
      </c>
      <c r="D36" s="54">
        <v>67951</v>
      </c>
      <c r="E36" s="54">
        <v>47966</v>
      </c>
      <c r="F36" s="54">
        <v>67623</v>
      </c>
      <c r="G36" s="55">
        <v>49995</v>
      </c>
      <c r="H36" s="36">
        <f t="shared" si="1"/>
        <v>9.9919347611793167E-3</v>
      </c>
      <c r="I36" s="36">
        <f t="shared" si="2"/>
        <v>0.11397058823529412</v>
      </c>
      <c r="J36" s="110">
        <f t="shared" si="3"/>
        <v>-4.8270076967226383E-3</v>
      </c>
      <c r="K36" s="110">
        <f t="shared" si="4"/>
        <v>4.2300796397448194E-2</v>
      </c>
      <c r="L36" s="53">
        <v>341</v>
      </c>
      <c r="M36" s="54">
        <v>4727</v>
      </c>
      <c r="N36" s="54">
        <v>196</v>
      </c>
      <c r="O36" s="54">
        <v>2662</v>
      </c>
      <c r="P36" s="54">
        <v>207</v>
      </c>
      <c r="Q36" s="54">
        <v>2802</v>
      </c>
      <c r="R36" s="36">
        <f t="shared" si="5"/>
        <v>-0.39296187683284456</v>
      </c>
      <c r="S36" s="36">
        <f t="shared" si="6"/>
        <v>-0.40723503279035328</v>
      </c>
      <c r="T36" s="118">
        <f t="shared" si="7"/>
        <v>5.6122448979591837E-2</v>
      </c>
      <c r="U36" s="118">
        <f t="shared" si="8"/>
        <v>5.2592036063110442E-2</v>
      </c>
      <c r="V36" s="56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7" t="e">
        <f t="shared" si="9"/>
        <v>#DIV/0!</v>
      </c>
      <c r="AC36" s="57" t="e">
        <f t="shared" si="10"/>
        <v>#DIV/0!</v>
      </c>
      <c r="AD36" s="118" t="e">
        <f t="shared" si="11"/>
        <v>#DIV/0!</v>
      </c>
      <c r="AE36" s="118" t="e">
        <f t="shared" si="12"/>
        <v>#DIV/0!</v>
      </c>
      <c r="AF36" s="53">
        <f t="shared" si="13"/>
        <v>67295</v>
      </c>
      <c r="AG36" s="53">
        <f t="shared" si="14"/>
        <v>49607</v>
      </c>
      <c r="AH36" s="53">
        <f t="shared" si="14"/>
        <v>68147</v>
      </c>
      <c r="AI36" s="53">
        <f t="shared" si="14"/>
        <v>50628</v>
      </c>
      <c r="AJ36" s="53">
        <f t="shared" si="14"/>
        <v>67830</v>
      </c>
      <c r="AK36" s="53">
        <f t="shared" si="14"/>
        <v>52797</v>
      </c>
      <c r="AL36" s="57">
        <f t="shared" si="15"/>
        <v>7.9500705847388373E-3</v>
      </c>
      <c r="AM36" s="57">
        <f t="shared" si="16"/>
        <v>6.430544076440825E-2</v>
      </c>
      <c r="AN36" s="58">
        <f t="shared" si="17"/>
        <v>-4.6517088059635789E-3</v>
      </c>
      <c r="AO36" s="63">
        <f t="shared" si="18"/>
        <v>4.2841905664849488E-2</v>
      </c>
    </row>
    <row r="37" spans="1:41" s="104" customFormat="1" ht="30" customHeight="1" thickBot="1" x14ac:dyDescent="0.35">
      <c r="A37" s="95" t="s">
        <v>26</v>
      </c>
      <c r="B37" s="96">
        <f>B35+B36</f>
        <v>650278</v>
      </c>
      <c r="C37" s="97">
        <f t="shared" ref="C37:G37" si="28">C35+C36</f>
        <v>2497873.8360444834</v>
      </c>
      <c r="D37" s="97">
        <f>D35+D36</f>
        <v>839047</v>
      </c>
      <c r="E37" s="97">
        <f t="shared" si="28"/>
        <v>2517367</v>
      </c>
      <c r="F37" s="97">
        <f>F35+F36</f>
        <v>789777.36660000007</v>
      </c>
      <c r="G37" s="97">
        <f t="shared" si="28"/>
        <v>2562509.9421999999</v>
      </c>
      <c r="H37" s="98">
        <f t="shared" si="1"/>
        <v>0.21452266046214091</v>
      </c>
      <c r="I37" s="98">
        <f t="shared" si="2"/>
        <v>2.5876449491889192E-2</v>
      </c>
      <c r="J37" s="99">
        <f t="shared" si="3"/>
        <v>-5.8720945787303851E-2</v>
      </c>
      <c r="K37" s="99">
        <f t="shared" si="4"/>
        <v>1.7932602675732195E-2</v>
      </c>
      <c r="L37" s="96">
        <f t="shared" ref="L37:Q37" si="29">L35+L36</f>
        <v>99260</v>
      </c>
      <c r="M37" s="97">
        <f t="shared" si="29"/>
        <v>2226831.2053309521</v>
      </c>
      <c r="N37" s="97">
        <f t="shared" si="29"/>
        <v>104038</v>
      </c>
      <c r="O37" s="97">
        <f t="shared" si="29"/>
        <v>2262628</v>
      </c>
      <c r="P37" s="97">
        <f t="shared" si="29"/>
        <v>99933.4035</v>
      </c>
      <c r="Q37" s="97">
        <f t="shared" si="29"/>
        <v>2489521.2971000001</v>
      </c>
      <c r="R37" s="98">
        <f t="shared" si="5"/>
        <v>6.7842383638928106E-3</v>
      </c>
      <c r="S37" s="98">
        <f t="shared" si="6"/>
        <v>0.11796587506955067</v>
      </c>
      <c r="T37" s="100">
        <f t="shared" si="7"/>
        <v>-3.9452858570906781E-2</v>
      </c>
      <c r="U37" s="100">
        <f t="shared" si="8"/>
        <v>0.10027865698647771</v>
      </c>
      <c r="V37" s="97">
        <f t="shared" ref="V37:AA37" si="30">V35+V36</f>
        <v>15331</v>
      </c>
      <c r="W37" s="97">
        <f t="shared" si="30"/>
        <v>783054.74407231808</v>
      </c>
      <c r="X37" s="97">
        <f t="shared" si="30"/>
        <v>7597</v>
      </c>
      <c r="Y37" s="97">
        <f t="shared" si="30"/>
        <v>607703</v>
      </c>
      <c r="Z37" s="97">
        <f t="shared" si="30"/>
        <v>12974</v>
      </c>
      <c r="AA37" s="97">
        <f t="shared" si="30"/>
        <v>806726</v>
      </c>
      <c r="AB37" s="101">
        <f t="shared" si="9"/>
        <v>-0.15374078664144544</v>
      </c>
      <c r="AC37" s="101">
        <f t="shared" si="10"/>
        <v>3.0229375540946589E-2</v>
      </c>
      <c r="AD37" s="100">
        <f t="shared" si="11"/>
        <v>0.70777938659997364</v>
      </c>
      <c r="AE37" s="100">
        <f t="shared" si="12"/>
        <v>0.32750044018212843</v>
      </c>
      <c r="AF37" s="96">
        <f t="shared" si="13"/>
        <v>764869</v>
      </c>
      <c r="AG37" s="96">
        <f t="shared" si="14"/>
        <v>5507759.785447754</v>
      </c>
      <c r="AH37" s="96">
        <f t="shared" si="14"/>
        <v>950682</v>
      </c>
      <c r="AI37" s="96">
        <f t="shared" si="14"/>
        <v>5387698</v>
      </c>
      <c r="AJ37" s="96">
        <f t="shared" si="14"/>
        <v>902684.77010000008</v>
      </c>
      <c r="AK37" s="96">
        <f t="shared" si="14"/>
        <v>5858757.2392999995</v>
      </c>
      <c r="AL37" s="101">
        <f t="shared" si="15"/>
        <v>0.18018218819170354</v>
      </c>
      <c r="AM37" s="101">
        <f t="shared" si="16"/>
        <v>6.3727807225657934E-2</v>
      </c>
      <c r="AN37" s="102">
        <f t="shared" si="17"/>
        <v>-5.0487155431574303E-2</v>
      </c>
      <c r="AO37" s="103">
        <f t="shared" si="18"/>
        <v>8.743237636927674E-2</v>
      </c>
    </row>
    <row r="38" spans="1:41" s="21" customFormat="1" ht="15.6" customHeight="1" x14ac:dyDescent="0.3">
      <c r="A38" s="23"/>
      <c r="B38" s="24"/>
      <c r="C38" s="24"/>
      <c r="D38" s="24"/>
      <c r="E38" s="24"/>
      <c r="F38" s="24"/>
      <c r="G38" s="24"/>
      <c r="H38" s="30"/>
      <c r="I38" s="30"/>
      <c r="J38" s="111"/>
      <c r="K38" s="111"/>
      <c r="L38" s="24"/>
      <c r="M38" s="24"/>
      <c r="N38" s="24"/>
      <c r="O38" s="24"/>
      <c r="P38" s="24"/>
      <c r="Q38" s="24"/>
      <c r="R38" s="30"/>
      <c r="S38" s="30"/>
      <c r="T38" s="111"/>
      <c r="U38" s="111"/>
      <c r="V38" s="24"/>
      <c r="W38" s="24"/>
      <c r="X38" s="24"/>
      <c r="Y38" s="24"/>
      <c r="Z38" s="24"/>
      <c r="AA38" s="24"/>
      <c r="AB38" s="30"/>
      <c r="AC38" s="30"/>
      <c r="AD38" s="111"/>
      <c r="AE38" s="111"/>
      <c r="AF38" s="24"/>
      <c r="AG38" s="24"/>
      <c r="AH38" s="24"/>
      <c r="AI38" s="24"/>
      <c r="AJ38" s="24"/>
      <c r="AK38" s="24"/>
      <c r="AL38" s="30"/>
      <c r="AM38" s="30"/>
      <c r="AN38" s="31"/>
      <c r="AO38" s="31"/>
    </row>
    <row r="39" spans="1:41" x14ac:dyDescent="0.3">
      <c r="S39" s="21" t="s">
        <v>43</v>
      </c>
      <c r="AM39" s="21" t="s">
        <v>43</v>
      </c>
    </row>
  </sheetData>
  <mergeCells count="30">
    <mergeCell ref="B5:C5"/>
    <mergeCell ref="D5:E5"/>
    <mergeCell ref="F5:G5"/>
    <mergeCell ref="AF5:AG5"/>
    <mergeCell ref="A1:U1"/>
    <mergeCell ref="V1:AO1"/>
    <mergeCell ref="A2:U2"/>
    <mergeCell ref="V2:AO2"/>
    <mergeCell ref="AF4:AO4"/>
    <mergeCell ref="V4:AE4"/>
    <mergeCell ref="L4:U4"/>
    <mergeCell ref="A3:AO3"/>
    <mergeCell ref="B4:K4"/>
    <mergeCell ref="A4:A6"/>
    <mergeCell ref="AH5:AI5"/>
    <mergeCell ref="AJ5:AK5"/>
    <mergeCell ref="AL5:AM5"/>
    <mergeCell ref="AN5:AO5"/>
    <mergeCell ref="H5:I5"/>
    <mergeCell ref="J5:K5"/>
    <mergeCell ref="L5:M5"/>
    <mergeCell ref="N5:O5"/>
    <mergeCell ref="P5:Q5"/>
    <mergeCell ref="AB5:AC5"/>
    <mergeCell ref="V5:W5"/>
    <mergeCell ref="X5:Y5"/>
    <mergeCell ref="Z5:AA5"/>
    <mergeCell ref="R5:S5"/>
    <mergeCell ref="T5:U5"/>
    <mergeCell ref="AD5:AE5"/>
  </mergeCells>
  <pageMargins left="0.34" right="0.17" top="0.75" bottom="0.38" header="0.21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2020-12-08T06:23:10Z</cp:lastPrinted>
  <dcterms:created xsi:type="dcterms:W3CDTF">1999-09-08T04:55:31Z</dcterms:created>
  <dcterms:modified xsi:type="dcterms:W3CDTF">2021-05-19T10:13:30Z</dcterms:modified>
</cp:coreProperties>
</file>