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19080" yWindow="-120" windowWidth="19440" windowHeight="15000"/>
  </bookViews>
  <sheets>
    <sheet name="Districtwise Target Vs Achievem" sheetId="1" r:id="rId1"/>
  </sheets>
  <externalReferences>
    <externalReference r:id="rId2"/>
    <externalReference r:id="rId3"/>
  </externalReferences>
  <definedNames>
    <definedName name="_xlnm.Print_Area" localSheetId="0">'Districtwise Target Vs Achievem'!$A$1:$N$66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9" i="1" l="1"/>
  <c r="H25" i="1" l="1"/>
  <c r="D31" i="1" l="1"/>
  <c r="M31" i="1" l="1"/>
  <c r="J31" i="1"/>
  <c r="I31" i="1"/>
  <c r="G31" i="1"/>
  <c r="F31" i="1"/>
  <c r="C31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9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J83" i="1"/>
  <c r="H83" i="1"/>
  <c r="L64" i="1"/>
  <c r="I64" i="1"/>
  <c r="F64" i="1"/>
  <c r="C64" i="1"/>
  <c r="M63" i="1"/>
  <c r="N63" i="1" s="1"/>
  <c r="J63" i="1"/>
  <c r="K63" i="1" s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J61" i="1"/>
  <c r="K61" i="1" s="1"/>
  <c r="G61" i="1"/>
  <c r="H61" i="1" s="1"/>
  <c r="D61" i="1"/>
  <c r="E61" i="1" s="1"/>
  <c r="M60" i="1"/>
  <c r="N60" i="1" s="1"/>
  <c r="K60" i="1"/>
  <c r="G60" i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G55" i="1"/>
  <c r="H55" i="1" s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N45" i="1" s="1"/>
  <c r="J45" i="1"/>
  <c r="K45" i="1" s="1"/>
  <c r="G45" i="1"/>
  <c r="H45" i="1" s="1"/>
  <c r="D45" i="1"/>
  <c r="E45" i="1" s="1"/>
  <c r="M44" i="1"/>
  <c r="N44" i="1" s="1"/>
  <c r="J44" i="1"/>
  <c r="K44" i="1" s="1"/>
  <c r="G44" i="1"/>
  <c r="H44" i="1" s="1"/>
  <c r="D44" i="1"/>
  <c r="E44" i="1" s="1"/>
  <c r="M43" i="1"/>
  <c r="N43" i="1" s="1"/>
  <c r="J43" i="1"/>
  <c r="K43" i="1" s="1"/>
  <c r="G43" i="1"/>
  <c r="H43" i="1" s="1"/>
  <c r="D43" i="1"/>
  <c r="E43" i="1" s="1"/>
  <c r="M42" i="1"/>
  <c r="N42" i="1" s="1"/>
  <c r="J42" i="1"/>
  <c r="K42" i="1" s="1"/>
  <c r="G42" i="1"/>
  <c r="H42" i="1" s="1"/>
  <c r="D42" i="1"/>
  <c r="E42" i="1" s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E31" i="1" l="1"/>
  <c r="H31" i="1"/>
  <c r="N31" i="1"/>
  <c r="K31" i="1"/>
  <c r="D64" i="1"/>
  <c r="E64" i="1" s="1"/>
  <c r="M64" i="1"/>
  <c r="N64" i="1" s="1"/>
  <c r="G64" i="1"/>
  <c r="H64" i="1" s="1"/>
  <c r="J64" i="1"/>
  <c r="K64" i="1" s="1"/>
  <c r="N9" i="1"/>
  <c r="H60" i="1"/>
</calcChain>
</file>

<file path=xl/sharedStrings.xml><?xml version="1.0" encoding="utf-8"?>
<sst xmlns="http://schemas.openxmlformats.org/spreadsheetml/2006/main" count="88" uniqueCount="41">
  <si>
    <t xml:space="preserve"> DISTRICT WISE ACHIEVEMENTS VIS A VIS TARGETS  UNDER ANNUAL CREDIT PLAN 2020-21 UPTO JUNE 2020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</si>
  <si>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</si>
  <si>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</si>
  <si>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</si>
  <si>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</si>
  <si>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</si>
  <si>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</si>
  <si>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</si>
  <si>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</si>
  <si>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</si>
  <si>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</si>
  <si>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AMRITSAR</t>
  </si>
  <si>
    <t>BARNALA</t>
  </si>
  <si>
    <t>BATHINDA</t>
  </si>
  <si>
    <t>FARIDKOT</t>
  </si>
  <si>
    <t>FAZILKA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</si>
  <si>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</si>
  <si>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</si>
  <si>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</si>
  <si>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</si>
  <si>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</si>
  <si>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</si>
  <si>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</si>
  <si>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</si>
  <si>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</si>
  <si>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SAS NAGAR</t>
  </si>
  <si>
    <t>MUKATSAR</t>
  </si>
  <si>
    <t>SBS NAGAR</t>
  </si>
  <si>
    <t>PATHANKOT</t>
  </si>
  <si>
    <t>PATIALA</t>
  </si>
  <si>
    <t>ROPAR</t>
  </si>
  <si>
    <t>SANGRUR</t>
  </si>
  <si>
    <t xml:space="preserve">TARN TARAN </t>
  </si>
  <si>
    <t>TOTAL</t>
  </si>
  <si>
    <t>No. in actuals,     Amount in thousands</t>
  </si>
  <si>
    <t>% age Achievement</t>
  </si>
  <si>
    <t>RUPNAGAR</t>
  </si>
  <si>
    <t>MUKTSAR SAHIB</t>
  </si>
  <si>
    <t>SLBC Punjab</t>
  </si>
  <si>
    <t xml:space="preserve"> DISTRICT WISE ACHIEVEMENTS VIS A VIS TARGETS  UNDER ANNUAL CREDIT PLAN 2021-22 UPTO JUNE 2021</t>
  </si>
  <si>
    <t>Annexure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</si>
</sst>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sz val="19"/>
      <color theme="1"/>
      <name val="Calibri"/>
      <family val="2"/>
      <scheme val="minor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  <font>
      <sz val="11"/>
      <color theme="1"/>
      <name val="Tahoma"/>
      <family val="2"/>
    </font>
    <font>
      <b/>
      <sz val="18"/>
      <name val="Calibri"/>
      <family val="2"/>
    </font>
    <font>
      <sz val="11"/>
      <name val="Tahoma"/>
      <family val="2"/>
    </font>
    <font>
      <b/>
      <sz val="16"/>
      <name val="Tahoma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7" fillId="0" borderId="0"/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3">
    <xf numFmtId="0" fontId="0" fillId="0" borderId="0" xfId="0"/>
    <xf numFmtId="0" fontId="0" fillId="2" borderId="0" xfId="0" applyFill="1"/>
    <xf numFmtId="0" fontId="8" fillId="0" borderId="13" xfId="2" applyFont="1" applyFill="1" applyBorder="1" applyAlignment="1">
      <alignment horizontal="center" vertical="center" wrapText="1"/>
    </xf>
    <xf numFmtId="1" fontId="12" fillId="0" borderId="20" xfId="2" applyNumberFormat="1" applyFont="1" applyFill="1" applyBorder="1" applyAlignment="1">
      <alignment horizontal="right"/>
    </xf>
    <xf numFmtId="0" fontId="0" fillId="0" borderId="0" xfId="0" applyFill="1"/>
    <xf numFmtId="1" fontId="12" fillId="0" borderId="22" xfId="2" applyNumberFormat="1" applyFont="1" applyFill="1" applyBorder="1" applyAlignment="1">
      <alignment horizontal="right"/>
    </xf>
    <xf numFmtId="0" fontId="9" fillId="2" borderId="14" xfId="0" applyFont="1" applyFill="1" applyBorder="1"/>
    <xf numFmtId="9" fontId="10" fillId="2" borderId="18" xfId="1" applyFont="1" applyFill="1" applyBorder="1" applyAlignment="1">
      <alignment horizontal="right"/>
    </xf>
    <xf numFmtId="1" fontId="13" fillId="2" borderId="23" xfId="2" applyNumberFormat="1" applyFont="1" applyFill="1" applyBorder="1" applyAlignment="1">
      <alignment horizontal="right" wrapText="1"/>
    </xf>
    <xf numFmtId="1" fontId="13" fillId="2" borderId="15" xfId="2" applyNumberFormat="1" applyFont="1" applyFill="1" applyBorder="1" applyAlignment="1">
      <alignment horizontal="right" wrapText="1"/>
    </xf>
    <xf numFmtId="1" fontId="12" fillId="0" borderId="25" xfId="2" applyNumberFormat="1" applyFont="1" applyFill="1" applyBorder="1" applyAlignment="1">
      <alignment horizontal="right"/>
    </xf>
    <xf numFmtId="1" fontId="10" fillId="2" borderId="19" xfId="2" applyNumberFormat="1" applyFont="1" applyFill="1" applyBorder="1" applyAlignment="1">
      <alignment horizontal="right"/>
    </xf>
    <xf numFmtId="0" fontId="0" fillId="2" borderId="0" xfId="0" applyFont="1" applyFill="1"/>
    <xf numFmtId="9" fontId="16" fillId="2" borderId="18" xfId="1" applyFont="1" applyFill="1" applyBorder="1" applyAlignment="1">
      <alignment horizontal="right"/>
    </xf>
    <xf numFmtId="1" fontId="7" fillId="0" borderId="26" xfId="2" applyNumberFormat="1" applyFont="1" applyFill="1" applyBorder="1" applyAlignment="1">
      <alignment horizontal="center"/>
    </xf>
    <xf numFmtId="1" fontId="15" fillId="2" borderId="23" xfId="2" applyNumberFormat="1" applyFont="1" applyFill="1" applyBorder="1" applyAlignment="1">
      <alignment horizontal="right" wrapText="1"/>
    </xf>
    <xf numFmtId="1" fontId="13" fillId="2" borderId="24" xfId="2" applyNumberFormat="1" applyFont="1" applyFill="1" applyBorder="1" applyAlignment="1">
      <alignment horizontal="right" wrapText="1"/>
    </xf>
    <xf numFmtId="0" fontId="9" fillId="2" borderId="27" xfId="0" applyFont="1" applyFill="1" applyBorder="1"/>
    <xf numFmtId="9" fontId="10" fillId="2" borderId="29" xfId="1" applyFont="1" applyFill="1" applyBorder="1" applyAlignment="1">
      <alignment horizontal="right"/>
    </xf>
    <xf numFmtId="0" fontId="9" fillId="2" borderId="30" xfId="0" applyFont="1" applyFill="1" applyBorder="1"/>
    <xf numFmtId="9" fontId="10" fillId="2" borderId="20" xfId="1" applyFont="1" applyFill="1" applyBorder="1" applyAlignment="1">
      <alignment horizontal="right"/>
    </xf>
    <xf numFmtId="0" fontId="0" fillId="2" borderId="0" xfId="0" applyFill="1" applyBorder="1"/>
    <xf numFmtId="1" fontId="10" fillId="2" borderId="0" xfId="2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1" fontId="13" fillId="2" borderId="0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/>
    <xf numFmtId="0" fontId="22" fillId="0" borderId="0" xfId="0" applyFont="1"/>
    <xf numFmtId="0" fontId="0" fillId="0" borderId="0" xfId="0" applyFont="1"/>
    <xf numFmtId="0" fontId="23" fillId="0" borderId="13" xfId="2" applyFont="1" applyFill="1" applyBorder="1" applyAlignment="1">
      <alignment horizontal="center" vertical="center" wrapText="1"/>
    </xf>
    <xf numFmtId="0" fontId="24" fillId="0" borderId="0" xfId="0" applyFont="1"/>
    <xf numFmtId="1" fontId="25" fillId="0" borderId="19" xfId="2" applyNumberFormat="1" applyFont="1" applyFill="1" applyBorder="1" applyAlignment="1">
      <alignment horizontal="right"/>
    </xf>
    <xf numFmtId="9" fontId="25" fillId="0" borderId="18" xfId="1" applyFont="1" applyFill="1" applyBorder="1" applyAlignment="1">
      <alignment horizontal="right"/>
    </xf>
    <xf numFmtId="1" fontId="25" fillId="0" borderId="21" xfId="2" applyNumberFormat="1" applyFont="1" applyFill="1" applyBorder="1" applyAlignment="1">
      <alignment horizontal="right"/>
    </xf>
    <xf numFmtId="1" fontId="25" fillId="0" borderId="20" xfId="2" applyNumberFormat="1" applyFont="1" applyFill="1" applyBorder="1" applyAlignment="1">
      <alignment horizontal="right"/>
    </xf>
    <xf numFmtId="9" fontId="25" fillId="0" borderId="34" xfId="1" applyFont="1" applyFill="1" applyBorder="1" applyAlignment="1">
      <alignment horizontal="right"/>
    </xf>
    <xf numFmtId="9" fontId="25" fillId="0" borderId="30" xfId="1" applyFont="1" applyFill="1" applyBorder="1" applyAlignment="1">
      <alignment horizontal="right"/>
    </xf>
    <xf numFmtId="9" fontId="25" fillId="0" borderId="31" xfId="1" applyFont="1" applyFill="1" applyBorder="1" applyAlignment="1">
      <alignment horizontal="right"/>
    </xf>
    <xf numFmtId="1" fontId="25" fillId="0" borderId="15" xfId="2" applyNumberFormat="1" applyFont="1" applyFill="1" applyBorder="1" applyAlignment="1">
      <alignment horizontal="right"/>
    </xf>
    <xf numFmtId="1" fontId="25" fillId="0" borderId="16" xfId="2" applyNumberFormat="1" applyFont="1" applyFill="1" applyBorder="1" applyAlignment="1">
      <alignment horizontal="right"/>
    </xf>
    <xf numFmtId="1" fontId="25" fillId="0" borderId="22" xfId="2" applyNumberFormat="1" applyFont="1" applyFill="1" applyBorder="1" applyAlignment="1">
      <alignment horizontal="right"/>
    </xf>
    <xf numFmtId="9" fontId="25" fillId="0" borderId="37" xfId="1" applyFont="1" applyFill="1" applyBorder="1" applyAlignment="1">
      <alignment horizontal="right"/>
    </xf>
    <xf numFmtId="9" fontId="25" fillId="0" borderId="39" xfId="1" applyFont="1" applyFill="1" applyBorder="1" applyAlignment="1">
      <alignment horizontal="right"/>
    </xf>
    <xf numFmtId="1" fontId="25" fillId="0" borderId="35" xfId="2" applyNumberFormat="1" applyFont="1" applyFill="1" applyBorder="1" applyAlignment="1">
      <alignment horizontal="right"/>
    </xf>
    <xf numFmtId="1" fontId="25" fillId="0" borderId="25" xfId="2" applyNumberFormat="1" applyFont="1" applyFill="1" applyBorder="1" applyAlignment="1">
      <alignment horizontal="right"/>
    </xf>
    <xf numFmtId="1" fontId="25" fillId="0" borderId="36" xfId="2" applyNumberFormat="1" applyFont="1" applyFill="1" applyBorder="1" applyAlignment="1">
      <alignment horizontal="right"/>
    </xf>
    <xf numFmtId="1" fontId="25" fillId="0" borderId="38" xfId="2" applyNumberFormat="1" applyFont="1" applyFill="1" applyBorder="1" applyAlignment="1">
      <alignment horizontal="right"/>
    </xf>
    <xf numFmtId="1" fontId="25" fillId="0" borderId="40" xfId="2" applyNumberFormat="1" applyFont="1" applyFill="1" applyBorder="1" applyAlignment="1">
      <alignment horizontal="right"/>
    </xf>
    <xf numFmtId="1" fontId="25" fillId="0" borderId="32" xfId="2" applyNumberFormat="1" applyFont="1" applyFill="1" applyBorder="1" applyAlignment="1">
      <alignment horizontal="right"/>
    </xf>
    <xf numFmtId="9" fontId="25" fillId="0" borderId="33" xfId="1" applyFont="1" applyFill="1" applyBorder="1" applyAlignment="1">
      <alignment horizontal="right"/>
    </xf>
    <xf numFmtId="1" fontId="25" fillId="0" borderId="41" xfId="2" applyNumberFormat="1" applyFont="1" applyFill="1" applyBorder="1" applyAlignment="1">
      <alignment horizontal="right"/>
    </xf>
    <xf numFmtId="9" fontId="25" fillId="0" borderId="42" xfId="1" applyFont="1" applyFill="1" applyBorder="1" applyAlignment="1">
      <alignment horizontal="right"/>
    </xf>
    <xf numFmtId="0" fontId="0" fillId="0" borderId="0" xfId="0" applyFont="1" applyFill="1"/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9" fontId="10" fillId="0" borderId="17" xfId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7" fillId="0" borderId="16" xfId="2" applyNumberFormat="1" applyFont="1" applyFill="1" applyBorder="1" applyAlignment="1">
      <alignment horizontal="right"/>
    </xf>
    <xf numFmtId="9" fontId="10" fillId="0" borderId="18" xfId="1" applyFont="1" applyFill="1" applyBorder="1" applyAlignment="1">
      <alignment horizontal="right"/>
    </xf>
    <xf numFmtId="1" fontId="14" fillId="0" borderId="20" xfId="0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0" fillId="0" borderId="19" xfId="2" applyNumberFormat="1" applyFont="1" applyFill="1" applyBorder="1" applyAlignment="1">
      <alignment horizontal="right"/>
    </xf>
    <xf numFmtId="1" fontId="10" fillId="0" borderId="20" xfId="2" applyNumberFormat="1" applyFont="1" applyFill="1" applyBorder="1" applyAlignment="1">
      <alignment horizontal="right"/>
    </xf>
    <xf numFmtId="1" fontId="7" fillId="0" borderId="20" xfId="2" applyNumberFormat="1" applyFont="1" applyFill="1" applyBorder="1" applyAlignment="1">
      <alignment horizontal="right"/>
    </xf>
    <xf numFmtId="1" fontId="10" fillId="0" borderId="21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7" fillId="0" borderId="22" xfId="2" applyNumberFormat="1" applyFont="1" applyFill="1" applyBorder="1" applyAlignment="1">
      <alignment horizontal="right"/>
    </xf>
    <xf numFmtId="1" fontId="15" fillId="0" borderId="20" xfId="2" applyNumberFormat="1" applyFont="1" applyFill="1" applyBorder="1" applyAlignment="1">
      <alignment horizontal="right"/>
    </xf>
    <xf numFmtId="9" fontId="16" fillId="0" borderId="18" xfId="1" applyFont="1" applyFill="1" applyBorder="1" applyAlignment="1">
      <alignment horizontal="right"/>
    </xf>
    <xf numFmtId="1" fontId="10" fillId="0" borderId="24" xfId="2" applyNumberFormat="1" applyFont="1" applyFill="1" applyBorder="1" applyAlignment="1">
      <alignment horizontal="right"/>
    </xf>
    <xf numFmtId="1" fontId="10" fillId="0" borderId="25" xfId="2" applyNumberFormat="1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9" fontId="10" fillId="0" borderId="28" xfId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9" fontId="10" fillId="0" borderId="29" xfId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9" fontId="10" fillId="0" borderId="30" xfId="1" applyFont="1" applyFill="1" applyBorder="1" applyAlignment="1">
      <alignment horizontal="right"/>
    </xf>
    <xf numFmtId="9" fontId="10" fillId="0" borderId="31" xfId="1" applyFont="1" applyFill="1" applyBorder="1" applyAlignment="1">
      <alignment horizontal="right"/>
    </xf>
    <xf numFmtId="0" fontId="9" fillId="0" borderId="0" xfId="0" applyFont="1" applyFill="1" applyBorder="1"/>
    <xf numFmtId="1" fontId="10" fillId="0" borderId="0" xfId="2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3" fillId="0" borderId="2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3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6" fillId="0" borderId="0" xfId="0" applyFont="1" applyFill="1"/>
    <xf numFmtId="0" fontId="33" fillId="0" borderId="13" xfId="2" applyFont="1" applyFill="1" applyBorder="1" applyAlignment="1">
      <alignment horizontal="center" vertical="center" wrapText="1"/>
    </xf>
    <xf numFmtId="0" fontId="34" fillId="0" borderId="14" xfId="0" applyFont="1" applyFill="1" applyBorder="1"/>
    <xf numFmtId="0" fontId="34" fillId="0" borderId="27" xfId="0" applyFont="1" applyFill="1" applyBorder="1"/>
    <xf numFmtId="0" fontId="34" fillId="0" borderId="1" xfId="0" applyFont="1" applyFill="1" applyBorder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/>
    </xf>
    <xf numFmtId="0" fontId="28" fillId="0" borderId="3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/>
    </xf>
    <xf numFmtId="0" fontId="28" fillId="0" borderId="2" xfId="2" applyFont="1" applyFill="1" applyBorder="1" applyAlignment="1">
      <alignment horizontal="center"/>
    </xf>
    <xf numFmtId="0" fontId="28" fillId="0" borderId="3" xfId="2" applyFont="1" applyFill="1" applyBorder="1" applyAlignment="1">
      <alignment horizontal="center"/>
    </xf>
    <xf numFmtId="0" fontId="29" fillId="0" borderId="1" xfId="2" applyFont="1" applyFill="1" applyBorder="1" applyAlignment="1">
      <alignment horizontal="right"/>
    </xf>
    <xf numFmtId="0" fontId="29" fillId="0" borderId="2" xfId="2" applyFont="1" applyFill="1" applyBorder="1" applyAlignment="1">
      <alignment horizontal="right"/>
    </xf>
    <xf numFmtId="0" fontId="29" fillId="0" borderId="3" xfId="2" applyFont="1" applyFill="1" applyBorder="1" applyAlignment="1">
      <alignment horizontal="right"/>
    </xf>
    <xf numFmtId="0" fontId="30" fillId="0" borderId="4" xfId="2" applyFont="1" applyFill="1" applyBorder="1" applyAlignment="1">
      <alignment horizontal="center" vertical="center" wrapText="1"/>
    </xf>
    <xf numFmtId="0" fontId="30" fillId="0" borderId="8" xfId="2" applyFont="1" applyFill="1" applyBorder="1" applyAlignment="1">
      <alignment horizontal="center" vertical="center" wrapText="1"/>
    </xf>
    <xf numFmtId="0" fontId="30" fillId="0" borderId="12" xfId="2" applyFont="1" applyFill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1" fillId="0" borderId="10" xfId="2" applyFont="1" applyFill="1" applyBorder="1" applyAlignment="1">
      <alignment horizontal="center" vertical="center" wrapText="1"/>
    </xf>
    <xf numFmtId="0" fontId="31" fillId="0" borderId="11" xfId="2" applyFont="1" applyFill="1" applyBorder="1" applyAlignment="1">
      <alignment horizontal="center" vertical="center" wrapText="1"/>
    </xf>
  </cellXfs>
  <cellStyles count="12">
    <cellStyle name="Excel Built-in Normal" xfId="2"/>
    <cellStyle name="Excel Built-in Normal 1" xfId="3"/>
    <cellStyle name="Excel Built-in Normal 2" xfId="4"/>
    <cellStyle name="Excel Built-in Normal 3" xfId="5"/>
    <cellStyle name="Excel Built-in Normal 4" xfId="6"/>
    <cellStyle name="Normal" xfId="0" builtinId="0"/>
    <cellStyle name="Normal 2" xfId="7"/>
    <cellStyle name="Normal 2 2" xfId="8"/>
    <cellStyle name="Normal 2 3" xfId="9"/>
    <cellStyle name="Normal 2 8" xfId="10"/>
    <cellStyle name="Normal 2 9" xfId="1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9"/>
  <sheetViews>
    <sheetView tabSelected="1" view="pageBreakPreview" zoomScale="89" zoomScaleNormal="89" zoomScaleSheetLayoutView="89" workbookViewId="0">
      <selection activeCell="S8" sqref="S8"/>
    </sheetView>
  </sheetViews>
  <sheetFormatPr defaultRowHeight="14.4"/>
  <cols>
    <col min="1" max="1" width="0.109375" customWidth="1"/>
    <col min="2" max="2" width="27.21875" customWidth="1"/>
    <col min="3" max="3" width="16.6640625" style="4" customWidth="1"/>
    <col min="4" max="4" width="17.33203125" style="4" customWidth="1"/>
    <col min="5" max="5" width="16.88671875" style="52" customWidth="1"/>
    <col min="6" max="6" width="15.109375" style="4" customWidth="1"/>
    <col min="7" max="7" width="17.88671875" style="4" customWidth="1"/>
    <col min="8" max="8" width="19.5546875" style="52" customWidth="1"/>
    <col min="9" max="9" width="17.109375" style="4" customWidth="1"/>
    <col min="10" max="10" width="16.88671875" style="4" customWidth="1"/>
    <col min="11" max="11" width="18.44140625" style="52" customWidth="1"/>
    <col min="12" max="12" width="20" style="4" customWidth="1"/>
    <col min="13" max="13" width="20.5546875" customWidth="1"/>
    <col min="14" max="14" width="19.44140625" style="28" customWidth="1"/>
    <col min="16" max="16" width="16.88671875" hidden="1" customWidth="1"/>
    <col min="17" max="17" width="0" hidden="1" customWidth="1"/>
  </cols>
  <sheetData>
    <row r="1" spans="2:17" s="30" customFormat="1" ht="21" thickBot="1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24" t="s">
        <v>40</v>
      </c>
      <c r="N1" s="124"/>
    </row>
    <row r="2" spans="2:17" ht="45" customHeight="1" thickBot="1">
      <c r="B2" s="125" t="s">
        <v>39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2:17" ht="25.2" thickBot="1"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2:17" ht="18" thickBot="1">
      <c r="B4" s="131" t="s">
        <v>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2:17">
      <c r="B5" s="134" t="s">
        <v>3</v>
      </c>
      <c r="C5" s="137" t="s">
        <v>4</v>
      </c>
      <c r="D5" s="138"/>
      <c r="E5" s="139"/>
      <c r="F5" s="137" t="s">
        <v>5</v>
      </c>
      <c r="G5" s="138"/>
      <c r="H5" s="139"/>
      <c r="I5" s="137" t="s">
        <v>6</v>
      </c>
      <c r="J5" s="138"/>
      <c r="K5" s="139"/>
      <c r="L5" s="137" t="s">
        <v>7</v>
      </c>
      <c r="M5" s="138"/>
      <c r="N5" s="139"/>
    </row>
    <row r="6" spans="2:17" ht="69" customHeight="1" thickBot="1">
      <c r="B6" s="135"/>
      <c r="C6" s="140"/>
      <c r="D6" s="141"/>
      <c r="E6" s="142"/>
      <c r="F6" s="140"/>
      <c r="G6" s="141"/>
      <c r="H6" s="142"/>
      <c r="I6" s="140"/>
      <c r="J6" s="141"/>
      <c r="K6" s="142"/>
      <c r="L6" s="140"/>
      <c r="M6" s="141"/>
      <c r="N6" s="142"/>
    </row>
    <row r="7" spans="2:17" ht="15.6" thickBot="1">
      <c r="B7" s="135"/>
      <c r="C7" s="103">
        <v>1</v>
      </c>
      <c r="D7" s="104"/>
      <c r="E7" s="105"/>
      <c r="F7" s="103">
        <v>2</v>
      </c>
      <c r="G7" s="104"/>
      <c r="H7" s="105"/>
      <c r="I7" s="103">
        <v>3</v>
      </c>
      <c r="J7" s="104"/>
      <c r="K7" s="105"/>
      <c r="L7" s="103">
        <v>4</v>
      </c>
      <c r="M7" s="104"/>
      <c r="N7" s="105"/>
    </row>
    <row r="8" spans="2:17" ht="28.2" thickBot="1">
      <c r="B8" s="136"/>
      <c r="C8" s="93" t="s">
        <v>8</v>
      </c>
      <c r="D8" s="93" t="s">
        <v>9</v>
      </c>
      <c r="E8" s="93" t="s">
        <v>35</v>
      </c>
      <c r="F8" s="93" t="s">
        <v>8</v>
      </c>
      <c r="G8" s="93" t="s">
        <v>9</v>
      </c>
      <c r="H8" s="93" t="s">
        <v>35</v>
      </c>
      <c r="I8" s="93" t="s">
        <v>8</v>
      </c>
      <c r="J8" s="93" t="s">
        <v>9</v>
      </c>
      <c r="K8" s="93" t="s">
        <v>35</v>
      </c>
      <c r="L8" s="93" t="s">
        <v>8</v>
      </c>
      <c r="M8" s="93" t="s">
        <v>9</v>
      </c>
      <c r="N8" s="93" t="s">
        <v>35</v>
      </c>
    </row>
    <row r="9" spans="2:17" ht="30.75" customHeight="1" thickBot="1">
      <c r="B9" s="94" t="s">
        <v>11</v>
      </c>
      <c r="C9" s="38">
        <v>1296.877575</v>
      </c>
      <c r="D9" s="39">
        <v>1479.54038535528</v>
      </c>
      <c r="E9" s="32">
        <f t="shared" ref="E9:E31" si="0">D9/C9</f>
        <v>1.1408481524212337</v>
      </c>
      <c r="F9" s="38">
        <v>860.03</v>
      </c>
      <c r="G9" s="39">
        <v>1776.5486468971103</v>
      </c>
      <c r="H9" s="32">
        <f t="shared" ref="H9:H31" si="1">G9/F9</f>
        <v>2.0656821818972713</v>
      </c>
      <c r="I9" s="43">
        <v>426.19495000000001</v>
      </c>
      <c r="J9" s="44">
        <v>345.63211525531</v>
      </c>
      <c r="K9" s="35">
        <f t="shared" ref="K9:K31" si="2">J9/I9</f>
        <v>0.81097186922395492</v>
      </c>
      <c r="L9" s="38">
        <v>2583.1025249999998</v>
      </c>
      <c r="M9" s="39">
        <f>D9+G9+J9</f>
        <v>3601.7211475077002</v>
      </c>
      <c r="N9" s="32">
        <f t="shared" ref="N9:N31" si="3">M9/L9</f>
        <v>1.3943392152069924</v>
      </c>
      <c r="Q9">
        <f>J9/10000</f>
        <v>3.4563211525530997E-2</v>
      </c>
    </row>
    <row r="10" spans="2:17" ht="30.75" customHeight="1" thickBot="1">
      <c r="B10" s="94" t="s">
        <v>12</v>
      </c>
      <c r="C10" s="31">
        <v>1050</v>
      </c>
      <c r="D10" s="34">
        <v>912.49109999999996</v>
      </c>
      <c r="E10" s="37">
        <f t="shared" si="0"/>
        <v>0.86903914285714279</v>
      </c>
      <c r="F10" s="31">
        <v>110</v>
      </c>
      <c r="G10" s="34">
        <v>95.377899999999997</v>
      </c>
      <c r="H10" s="37">
        <f t="shared" si="1"/>
        <v>0.86707181818181811</v>
      </c>
      <c r="I10" s="45">
        <v>215</v>
      </c>
      <c r="J10" s="34">
        <v>183.39060000000001</v>
      </c>
      <c r="K10" s="36">
        <f t="shared" si="2"/>
        <v>0.85297953488372091</v>
      </c>
      <c r="L10" s="31">
        <v>1375</v>
      </c>
      <c r="M10" s="39">
        <f t="shared" ref="M10:M30" si="4">D10+G10+J10</f>
        <v>1191.2595999999999</v>
      </c>
      <c r="N10" s="37">
        <f t="shared" si="3"/>
        <v>0.86637061818181804</v>
      </c>
      <c r="Q10">
        <f t="shared" ref="Q10:Q30" si="5">J10/10000</f>
        <v>1.8339060000000001E-2</v>
      </c>
    </row>
    <row r="11" spans="2:17" ht="30.75" customHeight="1" thickBot="1">
      <c r="B11" s="94" t="s">
        <v>13</v>
      </c>
      <c r="C11" s="31">
        <v>1552.1786</v>
      </c>
      <c r="D11" s="34">
        <v>1493.9518</v>
      </c>
      <c r="E11" s="37">
        <f t="shared" si="0"/>
        <v>0.96248704884863123</v>
      </c>
      <c r="F11" s="31">
        <v>339.72980999999999</v>
      </c>
      <c r="G11" s="34">
        <v>267.9769</v>
      </c>
      <c r="H11" s="37">
        <f t="shared" si="1"/>
        <v>0.78879418912340959</v>
      </c>
      <c r="I11" s="45">
        <v>653.77869999999996</v>
      </c>
      <c r="J11" s="34">
        <v>594.29319999999996</v>
      </c>
      <c r="K11" s="36">
        <f t="shared" si="2"/>
        <v>0.90901278980180911</v>
      </c>
      <c r="L11" s="31">
        <v>2545.6871100000003</v>
      </c>
      <c r="M11" s="39">
        <f t="shared" si="4"/>
        <v>2356.2219</v>
      </c>
      <c r="N11" s="37">
        <f t="shared" si="3"/>
        <v>0.92557403882993294</v>
      </c>
      <c r="Q11">
        <f t="shared" si="5"/>
        <v>5.9429319999999994E-2</v>
      </c>
    </row>
    <row r="12" spans="2:17" ht="30.75" customHeight="1" thickBot="1">
      <c r="B12" s="94" t="s">
        <v>14</v>
      </c>
      <c r="C12" s="31">
        <v>853.74999065000009</v>
      </c>
      <c r="D12" s="34">
        <v>1001.4630380000001</v>
      </c>
      <c r="E12" s="37">
        <f t="shared" si="0"/>
        <v>1.1730167484248393</v>
      </c>
      <c r="F12" s="31">
        <v>183.5</v>
      </c>
      <c r="G12" s="34">
        <v>114.863349</v>
      </c>
      <c r="H12" s="37">
        <f t="shared" si="1"/>
        <v>0.62595830517711171</v>
      </c>
      <c r="I12" s="45">
        <v>56.501040290000013</v>
      </c>
      <c r="J12" s="34">
        <v>168.85243</v>
      </c>
      <c r="K12" s="36">
        <f t="shared" si="2"/>
        <v>2.9884835594767765</v>
      </c>
      <c r="L12" s="31">
        <v>1093.75103094</v>
      </c>
      <c r="M12" s="39">
        <f t="shared" si="4"/>
        <v>1285.178817</v>
      </c>
      <c r="N12" s="37">
        <f t="shared" si="3"/>
        <v>1.1750195251431961</v>
      </c>
      <c r="Q12">
        <f t="shared" si="5"/>
        <v>1.6885243000000001E-2</v>
      </c>
    </row>
    <row r="13" spans="2:17" ht="30.75" customHeight="1" thickBot="1">
      <c r="B13" s="94" t="s">
        <v>15</v>
      </c>
      <c r="C13" s="31">
        <v>1028</v>
      </c>
      <c r="D13" s="34">
        <v>547.51677400000005</v>
      </c>
      <c r="E13" s="37">
        <f t="shared" si="0"/>
        <v>0.53260386575875496</v>
      </c>
      <c r="F13" s="31">
        <v>187</v>
      </c>
      <c r="G13" s="34">
        <v>66.311573999999993</v>
      </c>
      <c r="H13" s="37">
        <f t="shared" si="1"/>
        <v>0.35460734759358287</v>
      </c>
      <c r="I13" s="45">
        <v>65.171079590735999</v>
      </c>
      <c r="J13" s="34">
        <v>24.162199999999999</v>
      </c>
      <c r="K13" s="36">
        <f t="shared" si="2"/>
        <v>0.3707503412822799</v>
      </c>
      <c r="L13" s="31">
        <v>1279.4264419815597</v>
      </c>
      <c r="M13" s="39">
        <f t="shared" si="4"/>
        <v>637.99054799999999</v>
      </c>
      <c r="N13" s="37">
        <f t="shared" si="3"/>
        <v>0.49865355839597014</v>
      </c>
      <c r="Q13">
        <f t="shared" si="5"/>
        <v>2.4162199999999997E-3</v>
      </c>
    </row>
    <row r="14" spans="2:17" ht="30.75" customHeight="1" thickBot="1">
      <c r="B14" s="94" t="s">
        <v>16</v>
      </c>
      <c r="C14" s="31">
        <v>1044</v>
      </c>
      <c r="D14" s="34">
        <v>613.17399999999998</v>
      </c>
      <c r="E14" s="37">
        <f t="shared" si="0"/>
        <v>0.58733141762452101</v>
      </c>
      <c r="F14" s="31">
        <v>311.135175</v>
      </c>
      <c r="G14" s="34">
        <v>368.13209999999998</v>
      </c>
      <c r="H14" s="37">
        <f t="shared" si="1"/>
        <v>1.1831902323483674</v>
      </c>
      <c r="I14" s="45">
        <v>185.65067500000001</v>
      </c>
      <c r="J14" s="34">
        <v>15.669</v>
      </c>
      <c r="K14" s="36">
        <f t="shared" si="2"/>
        <v>8.4400447237802934E-2</v>
      </c>
      <c r="L14" s="31">
        <v>1541.0741</v>
      </c>
      <c r="M14" s="39">
        <f t="shared" si="4"/>
        <v>996.9751</v>
      </c>
      <c r="N14" s="37">
        <f t="shared" si="3"/>
        <v>0.64693521226526352</v>
      </c>
      <c r="Q14">
        <f t="shared" si="5"/>
        <v>1.5669E-3</v>
      </c>
    </row>
    <row r="15" spans="2:17" ht="30.75" customHeight="1" thickBot="1">
      <c r="B15" s="94" t="s">
        <v>17</v>
      </c>
      <c r="C15" s="31">
        <v>1685.5</v>
      </c>
      <c r="D15" s="34">
        <v>1560.1672000000001</v>
      </c>
      <c r="E15" s="37">
        <f t="shared" si="0"/>
        <v>0.92564058142984285</v>
      </c>
      <c r="F15" s="31">
        <v>280.06302499999998</v>
      </c>
      <c r="G15" s="34">
        <v>129.53479999999999</v>
      </c>
      <c r="H15" s="37">
        <f t="shared" si="1"/>
        <v>0.46252017737793127</v>
      </c>
      <c r="I15" s="45">
        <v>126.75042500000001</v>
      </c>
      <c r="J15" s="34">
        <v>30.5258</v>
      </c>
      <c r="K15" s="36">
        <f t="shared" si="2"/>
        <v>0.24083390647408084</v>
      </c>
      <c r="L15" s="31">
        <v>2092.3134500000001</v>
      </c>
      <c r="M15" s="39">
        <f t="shared" si="4"/>
        <v>1720.2277999999999</v>
      </c>
      <c r="N15" s="37">
        <f t="shared" si="3"/>
        <v>0.82216543606312897</v>
      </c>
      <c r="Q15">
        <f t="shared" si="5"/>
        <v>3.0525800000000001E-3</v>
      </c>
    </row>
    <row r="16" spans="2:17" ht="30.75" customHeight="1" thickBot="1">
      <c r="B16" s="94" t="s">
        <v>18</v>
      </c>
      <c r="C16" s="31">
        <v>858.05</v>
      </c>
      <c r="D16" s="34">
        <v>717.6155</v>
      </c>
      <c r="E16" s="37">
        <f t="shared" si="0"/>
        <v>0.8363329642794709</v>
      </c>
      <c r="F16" s="31">
        <v>221.27500000000001</v>
      </c>
      <c r="G16" s="34">
        <v>148.77969999999999</v>
      </c>
      <c r="H16" s="37">
        <f t="shared" si="1"/>
        <v>0.67237464693254989</v>
      </c>
      <c r="I16" s="45">
        <v>78.177499999999995</v>
      </c>
      <c r="J16" s="34">
        <v>46.668100000000003</v>
      </c>
      <c r="K16" s="36">
        <f t="shared" si="2"/>
        <v>0.59695052924434788</v>
      </c>
      <c r="L16" s="31">
        <v>1157.5025000000001</v>
      </c>
      <c r="M16" s="39">
        <f t="shared" si="4"/>
        <v>913.06329999999991</v>
      </c>
      <c r="N16" s="37">
        <f t="shared" si="3"/>
        <v>0.78882188159420807</v>
      </c>
      <c r="Q16">
        <f t="shared" si="5"/>
        <v>4.6668100000000004E-3</v>
      </c>
    </row>
    <row r="17" spans="2:19" ht="30.75" customHeight="1" thickBot="1">
      <c r="B17" s="94" t="s">
        <v>19</v>
      </c>
      <c r="C17" s="31">
        <v>2687.4675000000002</v>
      </c>
      <c r="D17" s="34">
        <v>995.79083626400006</v>
      </c>
      <c r="E17" s="37">
        <f t="shared" si="0"/>
        <v>0.37053130363957887</v>
      </c>
      <c r="F17" s="31">
        <v>544.5</v>
      </c>
      <c r="G17" s="34">
        <v>145.32796609200003</v>
      </c>
      <c r="H17" s="37">
        <f t="shared" si="1"/>
        <v>0.26690168244628104</v>
      </c>
      <c r="I17" s="45">
        <v>355.66500000000002</v>
      </c>
      <c r="J17" s="34">
        <v>36.633975667000001</v>
      </c>
      <c r="K17" s="36">
        <f t="shared" si="2"/>
        <v>0.10300135145994123</v>
      </c>
      <c r="L17" s="31">
        <v>3587.6325000000002</v>
      </c>
      <c r="M17" s="39">
        <f t="shared" si="4"/>
        <v>1177.752778023</v>
      </c>
      <c r="N17" s="37">
        <f t="shared" si="3"/>
        <v>0.32828133261224496</v>
      </c>
      <c r="Q17">
        <f t="shared" si="5"/>
        <v>3.6633975667E-3</v>
      </c>
    </row>
    <row r="18" spans="2:19" ht="30.75" customHeight="1" thickBot="1">
      <c r="B18" s="94" t="s">
        <v>20</v>
      </c>
      <c r="C18" s="31">
        <v>1715.0154531275</v>
      </c>
      <c r="D18" s="34">
        <v>1094.1728268350003</v>
      </c>
      <c r="E18" s="37">
        <f t="shared" si="0"/>
        <v>0.63799589959359726</v>
      </c>
      <c r="F18" s="31">
        <v>1088.0000124999999</v>
      </c>
      <c r="G18" s="34">
        <v>1981.8448363706</v>
      </c>
      <c r="H18" s="37">
        <f t="shared" si="1"/>
        <v>1.8215485419129076</v>
      </c>
      <c r="I18" s="45">
        <v>774.25027436517996</v>
      </c>
      <c r="J18" s="34">
        <v>410.58108191400004</v>
      </c>
      <c r="K18" s="36">
        <f t="shared" si="2"/>
        <v>0.53029504219503432</v>
      </c>
      <c r="L18" s="31">
        <v>3577.2657399926798</v>
      </c>
      <c r="M18" s="39">
        <f t="shared" si="4"/>
        <v>3486.5987451196002</v>
      </c>
      <c r="N18" s="37">
        <f t="shared" si="3"/>
        <v>0.97465466603180972</v>
      </c>
      <c r="Q18">
        <f t="shared" si="5"/>
        <v>4.1058108191400003E-2</v>
      </c>
    </row>
    <row r="19" spans="2:19" s="4" customFormat="1" ht="30.75" customHeight="1" thickBot="1">
      <c r="B19" s="94" t="s">
        <v>21</v>
      </c>
      <c r="C19" s="31">
        <v>1173.6471006875001</v>
      </c>
      <c r="D19" s="34">
        <v>1030.031865384</v>
      </c>
      <c r="E19" s="37">
        <f t="shared" si="0"/>
        <v>0.87763337444503287</v>
      </c>
      <c r="F19" s="31">
        <v>638.10062349999998</v>
      </c>
      <c r="G19" s="34">
        <v>370.35917663292997</v>
      </c>
      <c r="H19" s="37">
        <f t="shared" si="1"/>
        <v>0.58040873648030522</v>
      </c>
      <c r="I19" s="45">
        <v>288.61336286250003</v>
      </c>
      <c r="J19" s="34">
        <v>152.41919731000002</v>
      </c>
      <c r="K19" s="36">
        <f t="shared" si="2"/>
        <v>0.52810859413538291</v>
      </c>
      <c r="L19" s="31">
        <v>2100.3610870500002</v>
      </c>
      <c r="M19" s="39">
        <f t="shared" si="4"/>
        <v>1552.8102393269301</v>
      </c>
      <c r="N19" s="37">
        <f t="shared" si="3"/>
        <v>0.73930632637452054</v>
      </c>
      <c r="Q19">
        <f t="shared" si="5"/>
        <v>1.5241919731000001E-2</v>
      </c>
      <c r="R19"/>
      <c r="S19"/>
    </row>
    <row r="20" spans="2:19" s="4" customFormat="1" ht="30.75" customHeight="1" thickBot="1">
      <c r="B20" s="94" t="s">
        <v>22</v>
      </c>
      <c r="C20" s="31">
        <v>4473.4548999999997</v>
      </c>
      <c r="D20" s="34">
        <v>3036.2190999999998</v>
      </c>
      <c r="E20" s="37">
        <f t="shared" si="0"/>
        <v>0.67871905895374063</v>
      </c>
      <c r="F20" s="31">
        <v>4689.9009249999999</v>
      </c>
      <c r="G20" s="34">
        <v>3840</v>
      </c>
      <c r="H20" s="37">
        <f t="shared" si="1"/>
        <v>0.81878062274844321</v>
      </c>
      <c r="I20" s="45">
        <v>3681.4009500000002</v>
      </c>
      <c r="J20" s="34">
        <v>2981.3251844780002</v>
      </c>
      <c r="K20" s="36">
        <f t="shared" si="2"/>
        <v>0.80983441493326069</v>
      </c>
      <c r="L20" s="31">
        <v>12844.756775</v>
      </c>
      <c r="M20" s="39">
        <f t="shared" si="4"/>
        <v>9857.5442844780009</v>
      </c>
      <c r="N20" s="37">
        <f t="shared" si="3"/>
        <v>0.7674372085942438</v>
      </c>
      <c r="Q20">
        <f t="shared" si="5"/>
        <v>0.29813251844780003</v>
      </c>
      <c r="R20"/>
      <c r="S20"/>
    </row>
    <row r="21" spans="2:19" ht="30.75" customHeight="1" thickBot="1">
      <c r="B21" s="94" t="s">
        <v>23</v>
      </c>
      <c r="C21" s="31">
        <v>1217.800375</v>
      </c>
      <c r="D21" s="34">
        <v>972.52070000000003</v>
      </c>
      <c r="E21" s="37">
        <f t="shared" si="0"/>
        <v>0.79858794591026461</v>
      </c>
      <c r="F21" s="31">
        <v>179.79675</v>
      </c>
      <c r="G21" s="34">
        <v>98.631500000000003</v>
      </c>
      <c r="H21" s="37">
        <f t="shared" si="1"/>
        <v>0.54857220722843991</v>
      </c>
      <c r="I21" s="45">
        <v>63.780500000000004</v>
      </c>
      <c r="J21" s="34">
        <v>39.022799999999997</v>
      </c>
      <c r="K21" s="36">
        <f t="shared" si="2"/>
        <v>0.61182963444940064</v>
      </c>
      <c r="L21" s="31">
        <v>1461.3776250000001</v>
      </c>
      <c r="M21" s="39">
        <f t="shared" si="4"/>
        <v>1110.175</v>
      </c>
      <c r="N21" s="37">
        <f t="shared" si="3"/>
        <v>0.75967702051001351</v>
      </c>
      <c r="Q21">
        <f t="shared" si="5"/>
        <v>3.9022799999999997E-3</v>
      </c>
    </row>
    <row r="22" spans="2:19" ht="30.75" customHeight="1" thickBot="1">
      <c r="B22" s="94" t="s">
        <v>24</v>
      </c>
      <c r="C22" s="31">
        <v>1845.0463225000001</v>
      </c>
      <c r="D22" s="34">
        <v>1877.404</v>
      </c>
      <c r="E22" s="37">
        <f t="shared" si="0"/>
        <v>1.0175375962681283</v>
      </c>
      <c r="F22" s="31">
        <v>485.05009999999999</v>
      </c>
      <c r="G22" s="34">
        <v>294.78039999999999</v>
      </c>
      <c r="H22" s="37">
        <f t="shared" si="1"/>
        <v>0.60773186110053368</v>
      </c>
      <c r="I22" s="45">
        <v>212.57765000000001</v>
      </c>
      <c r="J22" s="34">
        <v>132.2724</v>
      </c>
      <c r="K22" s="36">
        <f t="shared" si="2"/>
        <v>0.62223098241983577</v>
      </c>
      <c r="L22" s="31">
        <v>2542.6740725</v>
      </c>
      <c r="M22" s="39">
        <f t="shared" si="4"/>
        <v>2304.4567999999999</v>
      </c>
      <c r="N22" s="37">
        <f t="shared" si="3"/>
        <v>0.90631230519223382</v>
      </c>
      <c r="Q22">
        <f t="shared" si="5"/>
        <v>1.3227240000000001E-2</v>
      </c>
    </row>
    <row r="23" spans="2:19" ht="30.75" customHeight="1" thickBot="1">
      <c r="B23" s="94" t="s">
        <v>25</v>
      </c>
      <c r="C23" s="31">
        <v>806</v>
      </c>
      <c r="D23" s="34">
        <v>254.821264915</v>
      </c>
      <c r="E23" s="37">
        <f t="shared" si="0"/>
        <v>0.31615541552729526</v>
      </c>
      <c r="F23" s="31">
        <v>540.91125</v>
      </c>
      <c r="G23" s="34">
        <v>496.79877441100001</v>
      </c>
      <c r="H23" s="37">
        <f t="shared" si="1"/>
        <v>0.91844784964446569</v>
      </c>
      <c r="I23" s="45">
        <v>287.4864</v>
      </c>
      <c r="J23" s="34">
        <v>69.978750560000009</v>
      </c>
      <c r="K23" s="36">
        <f t="shared" si="2"/>
        <v>0.24341586440262916</v>
      </c>
      <c r="L23" s="31">
        <v>1634.5619750000001</v>
      </c>
      <c r="M23" s="39">
        <f t="shared" si="4"/>
        <v>821.59878988599996</v>
      </c>
      <c r="N23" s="37">
        <f t="shared" si="3"/>
        <v>0.50264156541754856</v>
      </c>
      <c r="Q23">
        <f t="shared" si="5"/>
        <v>6.9978750560000013E-3</v>
      </c>
    </row>
    <row r="24" spans="2:19" ht="30.75" customHeight="1" thickBot="1">
      <c r="B24" s="94" t="s">
        <v>37</v>
      </c>
      <c r="C24" s="31">
        <v>1025</v>
      </c>
      <c r="D24" s="34">
        <v>797.07470000000001</v>
      </c>
      <c r="E24" s="37">
        <f t="shared" si="0"/>
        <v>0.77763385365853654</v>
      </c>
      <c r="F24" s="31">
        <v>76.407499999999999</v>
      </c>
      <c r="G24" s="34">
        <v>382.93459999999999</v>
      </c>
      <c r="H24" s="37">
        <f t="shared" si="1"/>
        <v>5.0117409940123681</v>
      </c>
      <c r="I24" s="45">
        <v>75.707499999999996</v>
      </c>
      <c r="J24" s="34">
        <v>60.872500000000002</v>
      </c>
      <c r="K24" s="36">
        <f t="shared" si="2"/>
        <v>0.80404847604266427</v>
      </c>
      <c r="L24" s="31">
        <v>1177.115</v>
      </c>
      <c r="M24" s="39">
        <f t="shared" si="4"/>
        <v>1240.8817999999999</v>
      </c>
      <c r="N24" s="37">
        <f t="shared" si="3"/>
        <v>1.0541721072282657</v>
      </c>
      <c r="Q24">
        <f t="shared" si="5"/>
        <v>6.0872500000000006E-3</v>
      </c>
    </row>
    <row r="25" spans="2:19" ht="30.75" customHeight="1" thickBot="1">
      <c r="B25" s="94" t="s">
        <v>27</v>
      </c>
      <c r="C25" s="31">
        <v>786</v>
      </c>
      <c r="D25" s="34">
        <v>288.49790000000002</v>
      </c>
      <c r="E25" s="37">
        <f t="shared" si="0"/>
        <v>0.36704567430025448</v>
      </c>
      <c r="F25" s="31">
        <v>190.1</v>
      </c>
      <c r="G25" s="34">
        <v>80.2102</v>
      </c>
      <c r="H25" s="37">
        <f t="shared" si="1"/>
        <v>0.42193687532877433</v>
      </c>
      <c r="I25" s="45">
        <v>206.09</v>
      </c>
      <c r="J25" s="34">
        <v>28.1</v>
      </c>
      <c r="K25" s="36">
        <f t="shared" si="2"/>
        <v>0.13634819738949003</v>
      </c>
      <c r="L25" s="31">
        <v>1182.07</v>
      </c>
      <c r="M25" s="39">
        <f t="shared" si="4"/>
        <v>396.80810000000002</v>
      </c>
      <c r="N25" s="37">
        <f t="shared" si="3"/>
        <v>0.33568917238403823</v>
      </c>
      <c r="Q25">
        <f t="shared" si="5"/>
        <v>2.81E-3</v>
      </c>
    </row>
    <row r="26" spans="2:19" ht="30.75" customHeight="1" thickBot="1">
      <c r="B26" s="94" t="s">
        <v>28</v>
      </c>
      <c r="C26" s="31">
        <v>180</v>
      </c>
      <c r="D26" s="34">
        <v>156.67859999999999</v>
      </c>
      <c r="E26" s="37">
        <f t="shared" si="0"/>
        <v>0.87043666666666664</v>
      </c>
      <c r="F26" s="31">
        <v>134.2225</v>
      </c>
      <c r="G26" s="34">
        <v>85.269199999999998</v>
      </c>
      <c r="H26" s="37">
        <f t="shared" si="1"/>
        <v>0.63528246009424649</v>
      </c>
      <c r="I26" s="45">
        <v>41.607500000000002</v>
      </c>
      <c r="J26" s="34">
        <v>55.841299999999997</v>
      </c>
      <c r="K26" s="36">
        <f t="shared" si="2"/>
        <v>1.3420969777083458</v>
      </c>
      <c r="L26" s="31">
        <v>356.14249999999998</v>
      </c>
      <c r="M26" s="39">
        <f t="shared" si="4"/>
        <v>297.78909999999996</v>
      </c>
      <c r="N26" s="37">
        <f t="shared" si="3"/>
        <v>0.83615154046484197</v>
      </c>
      <c r="Q26">
        <f t="shared" si="5"/>
        <v>5.5841299999999996E-3</v>
      </c>
    </row>
    <row r="27" spans="2:19" s="1" customFormat="1" ht="30.75" customHeight="1" thickBot="1">
      <c r="B27" s="94" t="s">
        <v>29</v>
      </c>
      <c r="C27" s="31">
        <v>2946</v>
      </c>
      <c r="D27" s="34">
        <v>1320.9238079604359</v>
      </c>
      <c r="E27" s="37">
        <f t="shared" si="0"/>
        <v>0.44837875355072498</v>
      </c>
      <c r="F27" s="31">
        <v>644.22990000000004</v>
      </c>
      <c r="G27" s="34">
        <v>762.25820020511958</v>
      </c>
      <c r="H27" s="37">
        <f t="shared" si="1"/>
        <v>1.1832083549756376</v>
      </c>
      <c r="I27" s="45">
        <v>1032.0687499999999</v>
      </c>
      <c r="J27" s="34">
        <v>1390.1315314336521</v>
      </c>
      <c r="K27" s="36">
        <f t="shared" si="2"/>
        <v>1.3469369472078796</v>
      </c>
      <c r="L27" s="31">
        <v>4621.9591499999997</v>
      </c>
      <c r="M27" s="39">
        <f t="shared" si="4"/>
        <v>3473.3135395992076</v>
      </c>
      <c r="N27" s="37">
        <f t="shared" si="3"/>
        <v>0.75148079567064274</v>
      </c>
      <c r="Q27">
        <f t="shared" si="5"/>
        <v>0.13901315314336521</v>
      </c>
      <c r="R27"/>
      <c r="S27"/>
    </row>
    <row r="28" spans="2:19" ht="30.75" customHeight="1" thickBot="1">
      <c r="B28" s="94" t="s">
        <v>36</v>
      </c>
      <c r="C28" s="31">
        <v>682</v>
      </c>
      <c r="D28" s="34">
        <v>304.39799470000003</v>
      </c>
      <c r="E28" s="37">
        <f t="shared" si="0"/>
        <v>0.44633137052785926</v>
      </c>
      <c r="F28" s="31">
        <v>227.55</v>
      </c>
      <c r="G28" s="34">
        <v>152.98835628499998</v>
      </c>
      <c r="H28" s="37">
        <f t="shared" si="1"/>
        <v>0.67232852685124134</v>
      </c>
      <c r="I28" s="45">
        <v>108.28749999999999</v>
      </c>
      <c r="J28" s="34">
        <v>20.148481400000005</v>
      </c>
      <c r="K28" s="36">
        <f t="shared" si="2"/>
        <v>0.18606470183539195</v>
      </c>
      <c r="L28" s="31">
        <v>1017.8075</v>
      </c>
      <c r="M28" s="39">
        <f t="shared" si="4"/>
        <v>477.53483238500002</v>
      </c>
      <c r="N28" s="37">
        <f t="shared" si="3"/>
        <v>0.4691799111177703</v>
      </c>
      <c r="Q28">
        <f t="shared" si="5"/>
        <v>2.0148481400000004E-3</v>
      </c>
    </row>
    <row r="29" spans="2:19" ht="30.75" customHeight="1" thickBot="1">
      <c r="B29" s="94" t="s">
        <v>31</v>
      </c>
      <c r="C29" s="31">
        <v>3036</v>
      </c>
      <c r="D29" s="34">
        <v>1604.4927</v>
      </c>
      <c r="E29" s="37">
        <f t="shared" si="0"/>
        <v>0.52848903162055338</v>
      </c>
      <c r="F29" s="31">
        <v>349.05167499999999</v>
      </c>
      <c r="G29" s="34">
        <v>387.45359999999999</v>
      </c>
      <c r="H29" s="37">
        <f t="shared" si="1"/>
        <v>1.1100178791578639</v>
      </c>
      <c r="I29" s="45">
        <v>319.18641375000004</v>
      </c>
      <c r="J29" s="34">
        <v>38.212299999999999</v>
      </c>
      <c r="K29" s="36">
        <f t="shared" si="2"/>
        <v>0.11971781490025903</v>
      </c>
      <c r="L29" s="31">
        <v>3704.48892325</v>
      </c>
      <c r="M29" s="39">
        <f t="shared" si="4"/>
        <v>2030.1586</v>
      </c>
      <c r="N29" s="37">
        <f t="shared" si="3"/>
        <v>0.54802663526900586</v>
      </c>
      <c r="Q29">
        <f t="shared" si="5"/>
        <v>3.8212300000000001E-3</v>
      </c>
    </row>
    <row r="30" spans="2:19" ht="30.75" customHeight="1" thickBot="1">
      <c r="B30" s="95" t="s">
        <v>32</v>
      </c>
      <c r="C30" s="33">
        <v>1565.9241960000002</v>
      </c>
      <c r="D30" s="40">
        <v>1688.053293772</v>
      </c>
      <c r="E30" s="41">
        <f t="shared" si="0"/>
        <v>1.0779917048883763</v>
      </c>
      <c r="F30" s="33">
        <v>172.4310255</v>
      </c>
      <c r="G30" s="40">
        <v>146.96072156099999</v>
      </c>
      <c r="H30" s="41">
        <f t="shared" si="1"/>
        <v>0.85228700075787689</v>
      </c>
      <c r="I30" s="46">
        <v>626.03757450000001</v>
      </c>
      <c r="J30" s="40">
        <v>131.86014259999999</v>
      </c>
      <c r="K30" s="42">
        <f t="shared" si="2"/>
        <v>0.21062656295880205</v>
      </c>
      <c r="L30" s="33">
        <v>2364.3927960000001</v>
      </c>
      <c r="M30" s="39">
        <f t="shared" si="4"/>
        <v>1966.8741579329999</v>
      </c>
      <c r="N30" s="41">
        <f t="shared" si="3"/>
        <v>0.83187284331964262</v>
      </c>
      <c r="Q30">
        <f t="shared" si="5"/>
        <v>1.3186014259999998E-2</v>
      </c>
    </row>
    <row r="31" spans="2:19" s="27" customFormat="1" ht="30.75" customHeight="1" thickBot="1">
      <c r="B31" s="96" t="s">
        <v>33</v>
      </c>
      <c r="C31" s="47">
        <f>SUM(C9:C30)</f>
        <v>33507.712012964999</v>
      </c>
      <c r="D31" s="47">
        <f>SUM(D9:D30)</f>
        <v>23746.999387185715</v>
      </c>
      <c r="E31" s="49">
        <f t="shared" si="0"/>
        <v>0.70870250341167396</v>
      </c>
      <c r="F31" s="47">
        <f>SUM(F9:F30)</f>
        <v>12452.985271499998</v>
      </c>
      <c r="G31" s="48">
        <f>SUM(G9:G30)</f>
        <v>12193.342501454759</v>
      </c>
      <c r="H31" s="49">
        <f t="shared" si="1"/>
        <v>0.979150158425108</v>
      </c>
      <c r="I31" s="50">
        <f>SUM(I9:I30)</f>
        <v>9879.9837453584169</v>
      </c>
      <c r="J31" s="48">
        <f>SUM(J9:J30)</f>
        <v>6956.5930906179619</v>
      </c>
      <c r="K31" s="51">
        <f t="shared" si="2"/>
        <v>0.70410977081679371</v>
      </c>
      <c r="L31" s="47">
        <v>55841</v>
      </c>
      <c r="M31" s="48">
        <f>SUM(M9:M30)</f>
        <v>42896.93497925844</v>
      </c>
      <c r="N31" s="49">
        <f t="shared" si="3"/>
        <v>0.76819782918032342</v>
      </c>
    </row>
    <row r="32" spans="2:19" ht="20.399999999999999" customHeight="1">
      <c r="B32" s="97"/>
      <c r="C32" s="97"/>
      <c r="D32" s="97"/>
      <c r="E32" s="98"/>
      <c r="F32" s="97"/>
      <c r="G32" s="97"/>
      <c r="H32" s="98"/>
      <c r="I32" s="97"/>
      <c r="J32" s="97"/>
      <c r="K32" s="98"/>
      <c r="L32" s="97"/>
      <c r="M32" s="98"/>
      <c r="N32" s="99" t="s">
        <v>38</v>
      </c>
    </row>
    <row r="33" spans="1:16" hidden="1"/>
    <row r="34" spans="1:16" ht="15" hidden="1" thickBot="1"/>
    <row r="35" spans="1:16" ht="25.2" hidden="1" thickBot="1">
      <c r="B35" s="106" t="s">
        <v>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</row>
    <row r="36" spans="1:16" ht="25.2" hidden="1" thickBot="1">
      <c r="B36" s="109" t="s">
        <v>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</row>
    <row r="37" spans="1:16" ht="18" hidden="1" thickBot="1">
      <c r="B37" s="112" t="s">
        <v>34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</row>
    <row r="38" spans="1:16" hidden="1">
      <c r="B38" s="115" t="s">
        <v>3</v>
      </c>
      <c r="C38" s="118" t="s">
        <v>4</v>
      </c>
      <c r="D38" s="119"/>
      <c r="E38" s="120"/>
      <c r="F38" s="118" t="s">
        <v>5</v>
      </c>
      <c r="G38" s="119"/>
      <c r="H38" s="120"/>
      <c r="I38" s="118" t="s">
        <v>6</v>
      </c>
      <c r="J38" s="119"/>
      <c r="K38" s="120"/>
      <c r="L38" s="118" t="s">
        <v>7</v>
      </c>
      <c r="M38" s="119"/>
      <c r="N38" s="120"/>
    </row>
    <row r="39" spans="1:16" ht="78.75" hidden="1" customHeight="1" thickBot="1">
      <c r="B39" s="116"/>
      <c r="C39" s="121"/>
      <c r="D39" s="122"/>
      <c r="E39" s="123"/>
      <c r="F39" s="121"/>
      <c r="G39" s="122"/>
      <c r="H39" s="123"/>
      <c r="I39" s="121"/>
      <c r="J39" s="122"/>
      <c r="K39" s="123"/>
      <c r="L39" s="121"/>
      <c r="M39" s="122"/>
      <c r="N39" s="123"/>
    </row>
    <row r="40" spans="1:16" ht="15.6" hidden="1" thickBot="1">
      <c r="B40" s="116"/>
      <c r="C40" s="100">
        <v>1</v>
      </c>
      <c r="D40" s="101"/>
      <c r="E40" s="102"/>
      <c r="F40" s="100">
        <v>2</v>
      </c>
      <c r="G40" s="101"/>
      <c r="H40" s="102"/>
      <c r="I40" s="100">
        <v>3</v>
      </c>
      <c r="J40" s="101"/>
      <c r="K40" s="102"/>
      <c r="L40" s="100">
        <v>4</v>
      </c>
      <c r="M40" s="101"/>
      <c r="N40" s="102"/>
    </row>
    <row r="41" spans="1:16" ht="28.2" hidden="1" thickBot="1">
      <c r="B41" s="117"/>
      <c r="C41" s="2" t="s">
        <v>8</v>
      </c>
      <c r="D41" s="2" t="s">
        <v>9</v>
      </c>
      <c r="E41" s="29" t="s">
        <v>10</v>
      </c>
      <c r="F41" s="2" t="s">
        <v>8</v>
      </c>
      <c r="G41" s="2" t="s">
        <v>9</v>
      </c>
      <c r="H41" s="29" t="s">
        <v>10</v>
      </c>
      <c r="I41" s="2" t="s">
        <v>8</v>
      </c>
      <c r="J41" s="2" t="s">
        <v>9</v>
      </c>
      <c r="K41" s="29" t="s">
        <v>10</v>
      </c>
      <c r="L41" s="2" t="s">
        <v>8</v>
      </c>
      <c r="M41" s="2" t="s">
        <v>9</v>
      </c>
      <c r="N41" s="29" t="s">
        <v>10</v>
      </c>
    </row>
    <row r="42" spans="1:16" s="4" customFormat="1" ht="25.8" hidden="1" thickBot="1">
      <c r="A42" s="1"/>
      <c r="B42" s="6" t="s">
        <v>11</v>
      </c>
      <c r="C42" s="53">
        <v>25428965.5</v>
      </c>
      <c r="D42" s="54">
        <f>[1]Disbursement!D72</f>
        <v>17728904.255249999</v>
      </c>
      <c r="E42" s="55">
        <f>D42/C42</f>
        <v>0.69719329538789143</v>
      </c>
      <c r="F42" s="56">
        <v>16075345.5</v>
      </c>
      <c r="G42" s="57">
        <f>[1]Disbursement!R72</f>
        <v>16370131.42327</v>
      </c>
      <c r="H42" s="58">
        <f>G42/F42</f>
        <v>1.0183377659453727</v>
      </c>
      <c r="I42" s="59">
        <v>8118045</v>
      </c>
      <c r="J42" s="60">
        <f>[1]Disbursement!AJ72</f>
        <v>5337908</v>
      </c>
      <c r="K42" s="58">
        <f t="shared" ref="K42:K64" si="6">J42/I42</f>
        <v>0.65753614324631116</v>
      </c>
      <c r="L42" s="59">
        <v>49622356</v>
      </c>
      <c r="M42" s="9">
        <f>[1]Disbursement!AL72</f>
        <v>39430956.79152</v>
      </c>
      <c r="N42" s="7">
        <f t="shared" ref="N42:N64" si="7">M42/L42</f>
        <v>0.79462081146489694</v>
      </c>
      <c r="O42" s="1"/>
      <c r="P42" s="1"/>
    </row>
    <row r="43" spans="1:16" ht="25.8" hidden="1" thickBot="1">
      <c r="A43" s="1"/>
      <c r="B43" s="6" t="s">
        <v>12</v>
      </c>
      <c r="C43" s="61">
        <v>20825000</v>
      </c>
      <c r="D43" s="62">
        <f>[1]Disbursement!D145</f>
        <v>18069964</v>
      </c>
      <c r="E43" s="55">
        <f t="shared" ref="E43:E64" si="8">D43/C43</f>
        <v>0.86770535414165662</v>
      </c>
      <c r="F43" s="56">
        <v>1780000</v>
      </c>
      <c r="G43" s="63">
        <f>[1]Disbursement!R145</f>
        <v>1552202</v>
      </c>
      <c r="H43" s="58">
        <f t="shared" ref="H43:H64" si="9">G43/F43</f>
        <v>0.87202359550561803</v>
      </c>
      <c r="I43" s="59">
        <v>3595000</v>
      </c>
      <c r="J43" s="3">
        <f>[1]Disbursement!AJ145</f>
        <v>2783636.75</v>
      </c>
      <c r="K43" s="58">
        <f t="shared" si="6"/>
        <v>0.77430785813630043</v>
      </c>
      <c r="L43" s="59">
        <v>26200000</v>
      </c>
      <c r="M43" s="9">
        <f>[1]Disbursement!AL145</f>
        <v>22405802.75</v>
      </c>
      <c r="N43" s="7">
        <f t="shared" si="7"/>
        <v>0.85518331106870227</v>
      </c>
      <c r="O43" s="1"/>
      <c r="P43" s="1"/>
    </row>
    <row r="44" spans="1:16" ht="25.8" hidden="1" thickBot="1">
      <c r="A44" s="1"/>
      <c r="B44" s="6" t="s">
        <v>13</v>
      </c>
      <c r="C44" s="61">
        <v>30288683</v>
      </c>
      <c r="D44" s="62">
        <f>[1]Disbursement!D218</f>
        <v>27633317</v>
      </c>
      <c r="E44" s="55">
        <f t="shared" si="8"/>
        <v>0.91233141434376663</v>
      </c>
      <c r="F44" s="56">
        <v>6596216.0999999996</v>
      </c>
      <c r="G44" s="63">
        <f>[1]Disbursement!R218</f>
        <v>6087714</v>
      </c>
      <c r="H44" s="58">
        <f t="shared" si="9"/>
        <v>0.92291003019140028</v>
      </c>
      <c r="I44" s="59">
        <v>12781387.5</v>
      </c>
      <c r="J44" s="3">
        <f>[1]Disbursement!AJ218</f>
        <v>10111124</v>
      </c>
      <c r="K44" s="58">
        <f t="shared" si="6"/>
        <v>0.79108187589179968</v>
      </c>
      <c r="L44" s="59">
        <v>49666286.599999994</v>
      </c>
      <c r="M44" s="9">
        <f>[1]Disbursement!AL218</f>
        <v>43832155</v>
      </c>
      <c r="N44" s="7">
        <f t="shared" si="7"/>
        <v>0.88253336419155615</v>
      </c>
      <c r="O44" s="1"/>
      <c r="P44" s="1"/>
    </row>
    <row r="45" spans="1:16" ht="25.8" hidden="1" thickBot="1">
      <c r="A45" s="1"/>
      <c r="B45" s="6" t="s">
        <v>14</v>
      </c>
      <c r="C45" s="61">
        <v>15526000</v>
      </c>
      <c r="D45" s="62">
        <f>[1]Disbursement!D291</f>
        <v>17287928.469999999</v>
      </c>
      <c r="E45" s="55">
        <f t="shared" si="8"/>
        <v>1.113482446863326</v>
      </c>
      <c r="F45" s="56">
        <v>3495000</v>
      </c>
      <c r="G45" s="63">
        <f>[1]Disbursement!R291</f>
        <v>1927524.44</v>
      </c>
      <c r="H45" s="58">
        <f t="shared" si="9"/>
        <v>0.55150913876967089</v>
      </c>
      <c r="I45" s="59">
        <v>1065013.175</v>
      </c>
      <c r="J45" s="3">
        <f>[1]Disbursement!AJ291</f>
        <v>1411162.63</v>
      </c>
      <c r="K45" s="58">
        <f t="shared" si="6"/>
        <v>1.325018941667083</v>
      </c>
      <c r="L45" s="59">
        <v>20086013.175000001</v>
      </c>
      <c r="M45" s="9">
        <f>[1]Disbursement!AL291</f>
        <v>20626615.539999999</v>
      </c>
      <c r="N45" s="7">
        <f t="shared" si="7"/>
        <v>1.0269143687346007</v>
      </c>
      <c r="O45" s="1"/>
      <c r="P45" s="1"/>
    </row>
    <row r="46" spans="1:16" ht="25.8" hidden="1" thickBot="1">
      <c r="A46" s="1"/>
      <c r="B46" s="6" t="s">
        <v>15</v>
      </c>
      <c r="C46" s="61">
        <v>20416382.158024997</v>
      </c>
      <c r="D46" s="62">
        <f>[1]Disbursement!D364</f>
        <v>18915093</v>
      </c>
      <c r="E46" s="55">
        <f t="shared" si="8"/>
        <v>0.92646644511231924</v>
      </c>
      <c r="F46" s="56">
        <v>3568452.5</v>
      </c>
      <c r="G46" s="63">
        <f>[1]Disbursement!R364</f>
        <v>3139454</v>
      </c>
      <c r="H46" s="58">
        <f t="shared" si="9"/>
        <v>0.87978024087472095</v>
      </c>
      <c r="I46" s="59">
        <v>1302000.0634999999</v>
      </c>
      <c r="J46" s="3">
        <f>[1]Disbursement!AJ364</f>
        <v>624398.5</v>
      </c>
      <c r="K46" s="58">
        <f t="shared" si="6"/>
        <v>0.47956871701028148</v>
      </c>
      <c r="L46" s="59">
        <v>25286834.721525002</v>
      </c>
      <c r="M46" s="9">
        <f>[1]Disbursement!AL364</f>
        <v>22678945.5</v>
      </c>
      <c r="N46" s="7">
        <f t="shared" si="7"/>
        <v>0.89686770802891047</v>
      </c>
      <c r="O46" s="1"/>
      <c r="P46" s="1"/>
    </row>
    <row r="47" spans="1:16" ht="25.8" hidden="1" thickBot="1">
      <c r="A47" s="1"/>
      <c r="B47" s="6" t="s">
        <v>16</v>
      </c>
      <c r="C47" s="61">
        <v>20816750</v>
      </c>
      <c r="D47" s="62">
        <f>[1]Disbursement!D437</f>
        <v>9711429</v>
      </c>
      <c r="E47" s="55">
        <f t="shared" si="8"/>
        <v>0.46651994187373147</v>
      </c>
      <c r="F47" s="56">
        <v>6003030</v>
      </c>
      <c r="G47" s="63">
        <f>[1]Disbursement!R437</f>
        <v>6819539</v>
      </c>
      <c r="H47" s="58">
        <f t="shared" si="9"/>
        <v>1.1360161451800175</v>
      </c>
      <c r="I47" s="59">
        <v>3626510</v>
      </c>
      <c r="J47" s="3">
        <f>[1]Disbursement!AJ437</f>
        <v>324623</v>
      </c>
      <c r="K47" s="58">
        <f t="shared" si="6"/>
        <v>8.9513885250557701E-2</v>
      </c>
      <c r="L47" s="59">
        <v>30446290</v>
      </c>
      <c r="M47" s="9">
        <f>[1]Disbursement!AL437</f>
        <v>16855591</v>
      </c>
      <c r="N47" s="7">
        <f t="shared" si="7"/>
        <v>0.55361723875059987</v>
      </c>
      <c r="O47" s="1"/>
      <c r="P47" s="1"/>
    </row>
    <row r="48" spans="1:16" ht="25.8" hidden="1" thickBot="1">
      <c r="A48" s="1"/>
      <c r="B48" s="6" t="s">
        <v>17</v>
      </c>
      <c r="C48" s="61">
        <v>33376252.24492</v>
      </c>
      <c r="D48" s="62">
        <f>[1]Disbursement!D510</f>
        <v>26953560</v>
      </c>
      <c r="E48" s="55">
        <f t="shared" si="8"/>
        <v>0.80756700309581464</v>
      </c>
      <c r="F48" s="56">
        <v>5437497.9630000005</v>
      </c>
      <c r="G48" s="63">
        <f>[1]Disbursement!R510</f>
        <v>3034138</v>
      </c>
      <c r="H48" s="58">
        <f t="shared" si="9"/>
        <v>0.55800259984391642</v>
      </c>
      <c r="I48" s="59">
        <v>2509999.7599999998</v>
      </c>
      <c r="J48" s="3">
        <f>[1]Disbursement!AJ510</f>
        <v>2127112</v>
      </c>
      <c r="K48" s="58">
        <f t="shared" si="6"/>
        <v>0.84745506111124103</v>
      </c>
      <c r="L48" s="59">
        <v>41323749.967920005</v>
      </c>
      <c r="M48" s="9">
        <f>[1]Disbursement!AL510</f>
        <v>32114810</v>
      </c>
      <c r="N48" s="7">
        <f t="shared" si="7"/>
        <v>0.77715139659229893</v>
      </c>
      <c r="O48" s="1"/>
      <c r="P48" s="1"/>
    </row>
    <row r="49" spans="1:16" ht="25.8" hidden="1" thickBot="1">
      <c r="A49" s="1"/>
      <c r="B49" s="6" t="s">
        <v>18</v>
      </c>
      <c r="C49" s="61">
        <v>16991124</v>
      </c>
      <c r="D49" s="62">
        <f>[1]Disbursement!D583</f>
        <v>10567606</v>
      </c>
      <c r="E49" s="55">
        <f t="shared" si="8"/>
        <v>0.62194861269919521</v>
      </c>
      <c r="F49" s="56">
        <v>4381706</v>
      </c>
      <c r="G49" s="63">
        <f>[1]Disbursement!R583</f>
        <v>3428224</v>
      </c>
      <c r="H49" s="58">
        <f t="shared" si="9"/>
        <v>0.78239480238975412</v>
      </c>
      <c r="I49" s="59">
        <v>1548107.5</v>
      </c>
      <c r="J49" s="3">
        <f>[1]Disbursement!AJ583</f>
        <v>402895</v>
      </c>
      <c r="K49" s="58">
        <f t="shared" si="6"/>
        <v>0.26025001493759314</v>
      </c>
      <c r="L49" s="59">
        <v>22920937.5</v>
      </c>
      <c r="M49" s="9">
        <f>[1]Disbursement!AL583</f>
        <v>14398725</v>
      </c>
      <c r="N49" s="7">
        <f t="shared" si="7"/>
        <v>0.6281909280543172</v>
      </c>
      <c r="O49" s="1"/>
      <c r="P49" s="1"/>
    </row>
    <row r="50" spans="1:16" ht="25.8" hidden="1" thickBot="1">
      <c r="A50" s="1"/>
      <c r="B50" s="6" t="s">
        <v>19</v>
      </c>
      <c r="C50" s="61">
        <v>53217200</v>
      </c>
      <c r="D50" s="62">
        <f>[1]Disbursement!D656</f>
        <v>20478554.147840001</v>
      </c>
      <c r="E50" s="55">
        <f t="shared" si="8"/>
        <v>0.38481081582345561</v>
      </c>
      <c r="F50" s="56">
        <v>8752150</v>
      </c>
      <c r="G50" s="63">
        <f>[1]Disbursement!R656</f>
        <v>12191675.647</v>
      </c>
      <c r="H50" s="58">
        <f t="shared" si="9"/>
        <v>1.3929920816028061</v>
      </c>
      <c r="I50" s="59">
        <v>5568500</v>
      </c>
      <c r="J50" s="3">
        <f>[1]Disbursement!AJ656</f>
        <v>5665376.0490000006</v>
      </c>
      <c r="K50" s="58">
        <f t="shared" si="6"/>
        <v>1.017397153452456</v>
      </c>
      <c r="L50" s="59">
        <v>67537850</v>
      </c>
      <c r="M50" s="9">
        <f>[1]Disbursement!AL656</f>
        <v>38335605.843839996</v>
      </c>
      <c r="N50" s="7">
        <f t="shared" si="7"/>
        <v>0.56761661562871779</v>
      </c>
      <c r="O50" s="1"/>
      <c r="P50" s="1"/>
    </row>
    <row r="51" spans="1:16" ht="25.8" hidden="1" thickBot="1">
      <c r="A51" s="1"/>
      <c r="B51" s="6" t="s">
        <v>20</v>
      </c>
      <c r="C51" s="61">
        <v>34117750</v>
      </c>
      <c r="D51" s="62">
        <f>[1]Disbursement!D729</f>
        <v>16849673.039209999</v>
      </c>
      <c r="E51" s="55">
        <f t="shared" si="8"/>
        <v>0.49386823689164727</v>
      </c>
      <c r="F51" s="56">
        <v>16738000</v>
      </c>
      <c r="G51" s="63">
        <f>[1]Disbursement!R729</f>
        <v>22624038.576469198</v>
      </c>
      <c r="H51" s="58">
        <f t="shared" si="9"/>
        <v>1.3516572216793641</v>
      </c>
      <c r="I51" s="59">
        <v>15181257.673749998</v>
      </c>
      <c r="J51" s="3">
        <f>[1]Disbursement!AJ729</f>
        <v>14976487.113</v>
      </c>
      <c r="K51" s="58">
        <f t="shared" si="6"/>
        <v>0.98651162076617216</v>
      </c>
      <c r="L51" s="59">
        <v>66037007.673749991</v>
      </c>
      <c r="M51" s="9">
        <f>[1]Disbursement!AL729</f>
        <v>54450198.728679202</v>
      </c>
      <c r="N51" s="7">
        <f t="shared" si="7"/>
        <v>0.82454067267380748</v>
      </c>
      <c r="O51" s="1"/>
      <c r="P51" s="1"/>
    </row>
    <row r="52" spans="1:16" s="4" customFormat="1" ht="25.8" hidden="1" thickBot="1">
      <c r="A52" s="1"/>
      <c r="B52" s="6" t="s">
        <v>21</v>
      </c>
      <c r="C52" s="61">
        <v>21684011.5</v>
      </c>
      <c r="D52" s="62">
        <f>[1]Disbursement!D802</f>
        <v>20493496.537189998</v>
      </c>
      <c r="E52" s="55">
        <f t="shared" si="8"/>
        <v>0.94509710701776739</v>
      </c>
      <c r="F52" s="56">
        <v>7688004.5</v>
      </c>
      <c r="G52" s="63">
        <f>[1]Disbursement!R802</f>
        <v>6094709.2774400003</v>
      </c>
      <c r="H52" s="58">
        <f t="shared" si="9"/>
        <v>0.79275568548899789</v>
      </c>
      <c r="I52" s="59">
        <v>5500035.5</v>
      </c>
      <c r="J52" s="3">
        <f>[1]Disbursement!AJ802</f>
        <v>1825096.5649999999</v>
      </c>
      <c r="K52" s="58">
        <f t="shared" si="6"/>
        <v>0.33183359725587225</v>
      </c>
      <c r="L52" s="59">
        <v>34872051.5</v>
      </c>
      <c r="M52" s="9">
        <f>[1]Disbursement!AL802</f>
        <v>28413302.379629999</v>
      </c>
      <c r="N52" s="7">
        <f t="shared" si="7"/>
        <v>0.8147872338290737</v>
      </c>
      <c r="O52" s="1"/>
      <c r="P52" s="1"/>
    </row>
    <row r="53" spans="1:16" s="4" customFormat="1" ht="25.8" hidden="1" thickBot="1">
      <c r="A53" s="1"/>
      <c r="B53" s="6" t="s">
        <v>22</v>
      </c>
      <c r="C53" s="61">
        <v>88825226.5</v>
      </c>
      <c r="D53" s="62">
        <f>[1]Disbursement!D875</f>
        <v>39860456</v>
      </c>
      <c r="E53" s="55">
        <f t="shared" si="8"/>
        <v>0.44875152668482077</v>
      </c>
      <c r="F53" s="56">
        <v>81597500</v>
      </c>
      <c r="G53" s="63">
        <f>[1]Disbursement!R875</f>
        <v>162848348</v>
      </c>
      <c r="H53" s="58">
        <f t="shared" si="9"/>
        <v>1.9957516835687368</v>
      </c>
      <c r="I53" s="59">
        <v>73492550</v>
      </c>
      <c r="J53" s="3">
        <f>[1]Disbursement!AJ875</f>
        <v>19250130</v>
      </c>
      <c r="K53" s="58">
        <f t="shared" si="6"/>
        <v>0.26193308029181189</v>
      </c>
      <c r="L53" s="59">
        <v>243915276.5</v>
      </c>
      <c r="M53" s="9">
        <f>[1]Disbursement!AL875</f>
        <v>221958934</v>
      </c>
      <c r="N53" s="7">
        <f t="shared" si="7"/>
        <v>0.90998373363465823</v>
      </c>
      <c r="O53" s="1"/>
      <c r="P53" s="1"/>
    </row>
    <row r="54" spans="1:16" ht="25.8" hidden="1" thickBot="1">
      <c r="A54" s="1"/>
      <c r="B54" s="6" t="s">
        <v>23</v>
      </c>
      <c r="C54" s="61">
        <v>23196248</v>
      </c>
      <c r="D54" s="62">
        <f>[1]Disbursement!D948</f>
        <v>18899949</v>
      </c>
      <c r="E54" s="55">
        <f t="shared" si="8"/>
        <v>0.81478474449833438</v>
      </c>
      <c r="F54" s="56">
        <v>3424600</v>
      </c>
      <c r="G54" s="63">
        <f>[1]Disbursement!R948</f>
        <v>2256681</v>
      </c>
      <c r="H54" s="58">
        <f t="shared" si="9"/>
        <v>0.65896192256029906</v>
      </c>
      <c r="I54" s="59">
        <v>1214850</v>
      </c>
      <c r="J54" s="3">
        <f>[1]Disbursement!AJ948</f>
        <v>387339</v>
      </c>
      <c r="K54" s="58">
        <f t="shared" si="6"/>
        <v>0.31883689344363503</v>
      </c>
      <c r="L54" s="59">
        <v>27835698</v>
      </c>
      <c r="M54" s="9">
        <f>[1]Disbursement!AL948</f>
        <v>21543969</v>
      </c>
      <c r="N54" s="7">
        <f t="shared" si="7"/>
        <v>0.77396905944302175</v>
      </c>
      <c r="O54" s="1"/>
      <c r="P54" s="1"/>
    </row>
    <row r="55" spans="1:16" ht="25.8" hidden="1" thickBot="1">
      <c r="A55" s="1"/>
      <c r="B55" s="6" t="s">
        <v>24</v>
      </c>
      <c r="C55" s="61">
        <v>36251900</v>
      </c>
      <c r="D55" s="62">
        <f>[1]Disbursement!D1021</f>
        <v>23763327</v>
      </c>
      <c r="E55" s="55">
        <f t="shared" si="8"/>
        <v>0.65550569763239996</v>
      </c>
      <c r="F55" s="56">
        <v>9204523</v>
      </c>
      <c r="G55" s="63">
        <f>[1]Disbursement!R1021</f>
        <v>5569435</v>
      </c>
      <c r="H55" s="58">
        <f t="shared" si="9"/>
        <v>0.6050758958394693</v>
      </c>
      <c r="I55" s="59">
        <v>4211200</v>
      </c>
      <c r="J55" s="3">
        <f>[1]Disbursement!AJ1021</f>
        <v>339441</v>
      </c>
      <c r="K55" s="58">
        <f t="shared" si="6"/>
        <v>8.0604340805471131E-2</v>
      </c>
      <c r="L55" s="59">
        <v>49667623</v>
      </c>
      <c r="M55" s="9">
        <f>[1]Disbursement!AL1021</f>
        <v>29672203</v>
      </c>
      <c r="N55" s="7">
        <f t="shared" si="7"/>
        <v>0.59741540278664029</v>
      </c>
      <c r="O55" s="1"/>
      <c r="P55" s="1"/>
    </row>
    <row r="56" spans="1:16" ht="25.8" hidden="1" thickBot="1">
      <c r="A56" s="1"/>
      <c r="B56" s="6" t="s">
        <v>25</v>
      </c>
      <c r="C56" s="61">
        <v>15963649.349774571</v>
      </c>
      <c r="D56" s="62">
        <f>[1]Disbursement!D1094</f>
        <v>6232132</v>
      </c>
      <c r="E56" s="55">
        <f t="shared" si="8"/>
        <v>0.39039519494882957</v>
      </c>
      <c r="F56" s="56">
        <v>9598784.4701554216</v>
      </c>
      <c r="G56" s="63">
        <f>[1]Disbursement!R1094</f>
        <v>8629048.7699999996</v>
      </c>
      <c r="H56" s="58">
        <f t="shared" si="9"/>
        <v>0.89897307277077343</v>
      </c>
      <c r="I56" s="59">
        <v>5692800.1350585762</v>
      </c>
      <c r="J56" s="3">
        <f>[1]Disbursement!AJ1094</f>
        <v>1881522</v>
      </c>
      <c r="K56" s="58">
        <f t="shared" si="6"/>
        <v>0.33050905623979721</v>
      </c>
      <c r="L56" s="59">
        <v>31255234.178103574</v>
      </c>
      <c r="M56" s="9">
        <f>[1]Disbursement!AL1094</f>
        <v>16742702.77</v>
      </c>
      <c r="N56" s="7">
        <f t="shared" si="7"/>
        <v>0.5356767661567996</v>
      </c>
      <c r="O56" s="1"/>
      <c r="P56" s="1"/>
    </row>
    <row r="57" spans="1:16" ht="25.8" hidden="1" thickBot="1">
      <c r="A57" s="1"/>
      <c r="B57" s="6" t="s">
        <v>26</v>
      </c>
      <c r="C57" s="61">
        <v>19902693.5</v>
      </c>
      <c r="D57" s="62">
        <f>[1]Disbursement!D1167</f>
        <v>17947091</v>
      </c>
      <c r="E57" s="55">
        <f t="shared" si="8"/>
        <v>0.9017418170058239</v>
      </c>
      <c r="F57" s="56">
        <v>774720</v>
      </c>
      <c r="G57" s="63">
        <f>[1]Disbursement!R1167</f>
        <v>1579907</v>
      </c>
      <c r="H57" s="58">
        <f t="shared" si="9"/>
        <v>2.0393264663362247</v>
      </c>
      <c r="I57" s="59">
        <v>900726.5</v>
      </c>
      <c r="J57" s="3">
        <f>[1]Disbursement!AJ1167</f>
        <v>1724952</v>
      </c>
      <c r="K57" s="58">
        <f t="shared" si="6"/>
        <v>1.9150674483319854</v>
      </c>
      <c r="L57" s="59">
        <v>21578140</v>
      </c>
      <c r="M57" s="9">
        <f>[1]Disbursement!AL1167</f>
        <v>21251950</v>
      </c>
      <c r="N57" s="7">
        <f t="shared" si="7"/>
        <v>0.98488331246344685</v>
      </c>
      <c r="O57" s="1"/>
      <c r="P57" s="1"/>
    </row>
    <row r="58" spans="1:16" ht="25.8" hidden="1" thickBot="1">
      <c r="A58" s="1"/>
      <c r="B58" s="6" t="s">
        <v>27</v>
      </c>
      <c r="C58" s="61">
        <v>15532600</v>
      </c>
      <c r="D58" s="62">
        <f>[1]Disbursement!D1240</f>
        <v>6306491</v>
      </c>
      <c r="E58" s="55">
        <f t="shared" si="8"/>
        <v>0.40601644283635707</v>
      </c>
      <c r="F58" s="56">
        <v>3764400</v>
      </c>
      <c r="G58" s="63">
        <f>[1]Disbursement!R1240</f>
        <v>2354978</v>
      </c>
      <c r="H58" s="58">
        <f t="shared" si="9"/>
        <v>0.62559186058867278</v>
      </c>
      <c r="I58" s="59">
        <v>4046000</v>
      </c>
      <c r="J58" s="3">
        <f>[1]Disbursement!AJ1240</f>
        <v>612544</v>
      </c>
      <c r="K58" s="58">
        <f t="shared" si="6"/>
        <v>0.15139495798319327</v>
      </c>
      <c r="L58" s="59">
        <v>23343000</v>
      </c>
      <c r="M58" s="9">
        <f>[1]Disbursement!AL1240</f>
        <v>9274013</v>
      </c>
      <c r="N58" s="7">
        <f t="shared" si="7"/>
        <v>0.39729310714132715</v>
      </c>
      <c r="O58" s="1"/>
      <c r="P58" s="1"/>
    </row>
    <row r="59" spans="1:16" ht="25.8" hidden="1" thickBot="1">
      <c r="A59" s="1"/>
      <c r="B59" s="6" t="s">
        <v>28</v>
      </c>
      <c r="C59" s="64">
        <v>3535550</v>
      </c>
      <c r="D59" s="65">
        <f>[1]Disbursement!D1313</f>
        <v>2300221</v>
      </c>
      <c r="E59" s="55">
        <f t="shared" si="8"/>
        <v>0.65059778535164259</v>
      </c>
      <c r="F59" s="56">
        <v>2616750</v>
      </c>
      <c r="G59" s="66">
        <f>[1]Disbursement!R1313</f>
        <v>2376607</v>
      </c>
      <c r="H59" s="58">
        <f t="shared" si="9"/>
        <v>0.90822852775389318</v>
      </c>
      <c r="I59" s="59">
        <v>820911</v>
      </c>
      <c r="J59" s="5">
        <f>[1]Disbursement!AJ1313</f>
        <v>341451</v>
      </c>
      <c r="K59" s="58">
        <f t="shared" si="6"/>
        <v>0.4159415576109956</v>
      </c>
      <c r="L59" s="59">
        <v>6973211</v>
      </c>
      <c r="M59" s="8">
        <f>[1]Disbursement!AL1313</f>
        <v>5018279</v>
      </c>
      <c r="N59" s="7">
        <f t="shared" si="7"/>
        <v>0.71965110477798533</v>
      </c>
      <c r="O59" s="1"/>
      <c r="P59" s="1"/>
    </row>
    <row r="60" spans="1:16" s="12" customFormat="1" ht="25.8" hidden="1" thickBot="1">
      <c r="B60" s="6" t="s">
        <v>29</v>
      </c>
      <c r="C60" s="61">
        <v>55578533</v>
      </c>
      <c r="D60" s="61">
        <f>[1]Disbursement!D1386</f>
        <v>41206477.827604949</v>
      </c>
      <c r="E60" s="61">
        <f t="shared" si="8"/>
        <v>0.74140995818664279</v>
      </c>
      <c r="F60" s="56">
        <v>9688347.5</v>
      </c>
      <c r="G60" s="67">
        <f>'[2]ACP Disbursement'!$S$69</f>
        <v>18821409.443118967</v>
      </c>
      <c r="H60" s="68">
        <f t="shared" si="9"/>
        <v>1.9426852146993041</v>
      </c>
      <c r="I60" s="59">
        <v>19473025.5</v>
      </c>
      <c r="J60" s="14">
        <v>14322442.6912024</v>
      </c>
      <c r="K60" s="68">
        <f t="shared" si="6"/>
        <v>0.73550166568633113</v>
      </c>
      <c r="L60" s="59">
        <v>84739906</v>
      </c>
      <c r="M60" s="15">
        <f>'[2]ACP Disbursement'!$AN$69</f>
        <v>74350329.961926311</v>
      </c>
      <c r="N60" s="13">
        <f t="shared" si="7"/>
        <v>0.8773945295847545</v>
      </c>
    </row>
    <row r="61" spans="1:16" ht="25.8" hidden="1" thickBot="1">
      <c r="A61" s="1"/>
      <c r="B61" s="6" t="s">
        <v>30</v>
      </c>
      <c r="C61" s="69">
        <v>13504350</v>
      </c>
      <c r="D61" s="70">
        <f>[1]Disbursement!D1459</f>
        <v>6994533</v>
      </c>
      <c r="E61" s="55">
        <f t="shared" si="8"/>
        <v>0.51794666163125214</v>
      </c>
      <c r="F61" s="56">
        <v>3397300</v>
      </c>
      <c r="G61" s="71">
        <f>[1]Disbursement!R1459</f>
        <v>2053249</v>
      </c>
      <c r="H61" s="58">
        <f t="shared" si="9"/>
        <v>0.60437671091749334</v>
      </c>
      <c r="I61" s="59">
        <v>2144300</v>
      </c>
      <c r="J61" s="10">
        <f>[1]Disbursement!AJ1459</f>
        <v>728107.2</v>
      </c>
      <c r="K61" s="58">
        <f t="shared" si="6"/>
        <v>0.33955472648416729</v>
      </c>
      <c r="L61" s="59">
        <v>19045950</v>
      </c>
      <c r="M61" s="16">
        <f>[1]Disbursement!AL1459</f>
        <v>9775889.1999999993</v>
      </c>
      <c r="N61" s="7">
        <f t="shared" si="7"/>
        <v>0.51327915908631494</v>
      </c>
      <c r="O61" s="1"/>
      <c r="P61" s="1"/>
    </row>
    <row r="62" spans="1:16" ht="25.8" hidden="1" thickBot="1">
      <c r="A62" s="1"/>
      <c r="B62" s="6" t="s">
        <v>31</v>
      </c>
      <c r="C62" s="61">
        <v>58504885</v>
      </c>
      <c r="D62" s="62">
        <f>[1]Disbursement!D1532</f>
        <v>21949072</v>
      </c>
      <c r="E62" s="55">
        <f t="shared" si="8"/>
        <v>0.37516648396112562</v>
      </c>
      <c r="F62" s="56">
        <v>6853562</v>
      </c>
      <c r="G62" s="63">
        <f>[1]Disbursement!R1532</f>
        <v>8274470</v>
      </c>
      <c r="H62" s="58">
        <f t="shared" si="9"/>
        <v>1.2073240163290271</v>
      </c>
      <c r="I62" s="59">
        <v>6222259.5</v>
      </c>
      <c r="J62" s="3">
        <f>[1]Disbursement!AJ1532</f>
        <v>1478202</v>
      </c>
      <c r="K62" s="58">
        <f t="shared" si="6"/>
        <v>0.23756675529202856</v>
      </c>
      <c r="L62" s="59">
        <v>71580706.5</v>
      </c>
      <c r="M62" s="9">
        <f>[1]Disbursement!AL1532</f>
        <v>31701744</v>
      </c>
      <c r="N62" s="7">
        <f t="shared" si="7"/>
        <v>0.44288112747252639</v>
      </c>
      <c r="O62" s="1"/>
      <c r="P62" s="1"/>
    </row>
    <row r="63" spans="1:16" ht="25.2" hidden="1">
      <c r="A63" s="1"/>
      <c r="B63" s="17" t="s">
        <v>32</v>
      </c>
      <c r="C63" s="64">
        <v>30704396</v>
      </c>
      <c r="D63" s="65">
        <f>[1]Disbursement!D1605</f>
        <v>21218434</v>
      </c>
      <c r="E63" s="72">
        <f t="shared" si="8"/>
        <v>0.69105524824523501</v>
      </c>
      <c r="F63" s="73">
        <v>3381000.5</v>
      </c>
      <c r="G63" s="66">
        <f>[1]Disbursement!R1605</f>
        <v>1923624</v>
      </c>
      <c r="H63" s="74">
        <f t="shared" si="9"/>
        <v>0.56895111373097995</v>
      </c>
      <c r="I63" s="75">
        <v>12275199</v>
      </c>
      <c r="J63" s="5">
        <f>[1]Disbursement!AJ1605</f>
        <v>432196.08</v>
      </c>
      <c r="K63" s="74">
        <f t="shared" si="6"/>
        <v>3.5208885819284885E-2</v>
      </c>
      <c r="L63" s="75">
        <v>46360595.5</v>
      </c>
      <c r="M63" s="8">
        <f>[1]Disbursement!AL1605</f>
        <v>23574254.079999998</v>
      </c>
      <c r="N63" s="18">
        <f t="shared" si="7"/>
        <v>0.50849765465156715</v>
      </c>
      <c r="O63" s="1"/>
      <c r="P63" s="1"/>
    </row>
    <row r="64" spans="1:16" ht="18" hidden="1">
      <c r="A64" s="1"/>
      <c r="B64" s="19" t="s">
        <v>33</v>
      </c>
      <c r="C64" s="61">
        <f>SUM(C42:C63)</f>
        <v>654188149.75271964</v>
      </c>
      <c r="D64" s="61">
        <f>SUM(D42:D63)</f>
        <v>411367709.2770949</v>
      </c>
      <c r="E64" s="76">
        <f t="shared" si="8"/>
        <v>0.62882170738279219</v>
      </c>
      <c r="F64" s="61">
        <f>SUM(F42:F63)</f>
        <v>214816890.03315541</v>
      </c>
      <c r="G64" s="61">
        <f>SUM(G42:G63)</f>
        <v>299957107.57729822</v>
      </c>
      <c r="H64" s="77">
        <f t="shared" si="9"/>
        <v>1.3963385631874758</v>
      </c>
      <c r="I64" s="61">
        <f>SUM(I42:I63)</f>
        <v>191289677.80730858</v>
      </c>
      <c r="J64" s="61">
        <f>SUM(J42:J63)</f>
        <v>87088146.578202397</v>
      </c>
      <c r="K64" s="77">
        <f t="shared" si="6"/>
        <v>0.45526840536544116</v>
      </c>
      <c r="L64" s="61">
        <f>SUM(L42:L63)</f>
        <v>1060294717.8162986</v>
      </c>
      <c r="M64" s="11">
        <f>SUM(M42:M63)</f>
        <v>798406976.54559565</v>
      </c>
      <c r="N64" s="20">
        <f t="shared" si="7"/>
        <v>0.75300476662746485</v>
      </c>
      <c r="O64" s="1"/>
      <c r="P64" s="1"/>
    </row>
    <row r="65" spans="1:16" s="25" customFormat="1" ht="25.2" hidden="1">
      <c r="A65" s="21"/>
      <c r="B65" s="21"/>
      <c r="D65" s="78"/>
      <c r="E65" s="79"/>
      <c r="F65" s="79"/>
      <c r="G65" s="79"/>
      <c r="H65" s="80"/>
      <c r="I65" s="81"/>
      <c r="J65" s="79"/>
      <c r="K65" s="82"/>
      <c r="L65" s="83"/>
      <c r="M65" s="22"/>
      <c r="N65" s="23"/>
      <c r="O65" s="24"/>
      <c r="P65" s="22"/>
    </row>
    <row r="66" spans="1:16" s="26" customFormat="1" ht="18" hidden="1">
      <c r="A66" s="21"/>
      <c r="B66" s="21"/>
      <c r="C66" s="25"/>
      <c r="D66" s="78"/>
      <c r="E66" s="79"/>
      <c r="F66" s="79"/>
      <c r="G66" s="79"/>
      <c r="H66" s="79"/>
      <c r="I66" s="79"/>
      <c r="J66" s="79"/>
      <c r="K66" s="79"/>
      <c r="L66" s="79"/>
      <c r="M66" s="22"/>
      <c r="N66" s="22"/>
      <c r="O66" s="22"/>
      <c r="P66" s="22"/>
    </row>
    <row r="67" spans="1:16" hidden="1">
      <c r="A67" s="1"/>
      <c r="B67" s="1"/>
      <c r="M67" s="1"/>
      <c r="N67" s="12"/>
      <c r="O67" s="1"/>
      <c r="P67" s="1"/>
    </row>
    <row r="68" spans="1:16" hidden="1"/>
    <row r="69" spans="1:16" hidden="1"/>
    <row r="70" spans="1:16" hidden="1"/>
    <row r="71" spans="1:16" hidden="1"/>
    <row r="72" spans="1:16" hidden="1"/>
    <row r="73" spans="1:16" hidden="1"/>
    <row r="74" spans="1:16" hidden="1"/>
    <row r="75" spans="1:16" hidden="1"/>
    <row r="76" spans="1:16" hidden="1"/>
    <row r="77" spans="1:16" hidden="1"/>
    <row r="78" spans="1:16" hidden="1"/>
    <row r="79" spans="1:16" hidden="1"/>
    <row r="80" spans="1:16" hidden="1"/>
    <row r="81" spans="8:10" hidden="1"/>
    <row r="82" spans="8:10" ht="15" hidden="1" thickBot="1"/>
    <row r="83" spans="8:10" ht="18" hidden="1">
      <c r="H83" s="52">
        <f>I83/10000</f>
        <v>533.79079999999999</v>
      </c>
      <c r="I83" s="60">
        <v>5337908</v>
      </c>
      <c r="J83" s="4">
        <f>K83</f>
        <v>0</v>
      </c>
    </row>
    <row r="84" spans="8:10" ht="18" hidden="1">
      <c r="H84" s="52">
        <f t="shared" ref="H84:H104" si="10">I84/10000</f>
        <v>2240.5802749999998</v>
      </c>
      <c r="I84" s="3">
        <v>22405802.75</v>
      </c>
    </row>
    <row r="85" spans="8:10" ht="18" hidden="1">
      <c r="H85" s="52">
        <f t="shared" si="10"/>
        <v>4383.2155000000002</v>
      </c>
      <c r="I85" s="3">
        <v>43832155</v>
      </c>
    </row>
    <row r="86" spans="8:10" ht="18" hidden="1">
      <c r="H86" s="52">
        <f t="shared" si="10"/>
        <v>2062.6615539999998</v>
      </c>
      <c r="I86" s="3">
        <v>20626615.539999999</v>
      </c>
    </row>
    <row r="87" spans="8:10" ht="18" hidden="1">
      <c r="H87" s="52">
        <f t="shared" si="10"/>
        <v>2267.89455</v>
      </c>
      <c r="I87" s="3">
        <v>22678945.5</v>
      </c>
    </row>
    <row r="88" spans="8:10" ht="18" hidden="1">
      <c r="H88" s="52">
        <f t="shared" si="10"/>
        <v>1685.5590999999999</v>
      </c>
      <c r="I88" s="3">
        <v>16855591</v>
      </c>
    </row>
    <row r="89" spans="8:10" ht="18" hidden="1">
      <c r="H89" s="52">
        <f t="shared" si="10"/>
        <v>212.71119999999999</v>
      </c>
      <c r="I89" s="3">
        <v>2127112</v>
      </c>
    </row>
    <row r="90" spans="8:10" ht="18" hidden="1">
      <c r="H90" s="52">
        <f t="shared" si="10"/>
        <v>40.289499999999997</v>
      </c>
      <c r="I90" s="3">
        <v>402895</v>
      </c>
    </row>
    <row r="91" spans="8:10" ht="18" hidden="1">
      <c r="H91" s="52">
        <f t="shared" si="10"/>
        <v>566.53760490000002</v>
      </c>
      <c r="I91" s="3">
        <v>5665376.0490000006</v>
      </c>
    </row>
    <row r="92" spans="8:10" ht="18" hidden="1">
      <c r="H92" s="52">
        <f t="shared" si="10"/>
        <v>1497.6487113000001</v>
      </c>
      <c r="I92" s="3">
        <v>14976487.113</v>
      </c>
    </row>
    <row r="93" spans="8:10" ht="18" hidden="1">
      <c r="H93" s="52">
        <f t="shared" si="10"/>
        <v>182.50965650000001</v>
      </c>
      <c r="I93" s="3">
        <v>1825096.5649999999</v>
      </c>
    </row>
    <row r="94" spans="8:10" ht="18" hidden="1">
      <c r="H94" s="52">
        <f t="shared" si="10"/>
        <v>1925.0129999999999</v>
      </c>
      <c r="I94" s="3">
        <v>19250130</v>
      </c>
    </row>
    <row r="95" spans="8:10" ht="18" hidden="1">
      <c r="H95" s="52">
        <f t="shared" si="10"/>
        <v>38.733899999999998</v>
      </c>
      <c r="I95" s="3">
        <v>387339</v>
      </c>
    </row>
    <row r="96" spans="8:10" ht="18" hidden="1">
      <c r="H96" s="52">
        <f t="shared" si="10"/>
        <v>33.944099999999999</v>
      </c>
      <c r="I96" s="3">
        <v>339441</v>
      </c>
    </row>
    <row r="97" spans="3:21" ht="18" hidden="1">
      <c r="H97" s="52">
        <f t="shared" si="10"/>
        <v>188.15219999999999</v>
      </c>
      <c r="I97" s="3">
        <v>1881522</v>
      </c>
    </row>
    <row r="98" spans="3:21" ht="18" hidden="1">
      <c r="H98" s="52">
        <f t="shared" si="10"/>
        <v>172.49520000000001</v>
      </c>
      <c r="I98" s="3">
        <v>1724952</v>
      </c>
    </row>
    <row r="99" spans="3:21" ht="18" hidden="1">
      <c r="H99" s="52">
        <f t="shared" si="10"/>
        <v>61.254399999999997</v>
      </c>
      <c r="I99" s="3">
        <v>612544</v>
      </c>
    </row>
    <row r="100" spans="3:21" ht="18" hidden="1">
      <c r="H100" s="52">
        <f t="shared" si="10"/>
        <v>34.145099999999999</v>
      </c>
      <c r="I100" s="5">
        <v>341451</v>
      </c>
    </row>
    <row r="101" spans="3:21" ht="17.399999999999999" hidden="1">
      <c r="H101" s="52">
        <f t="shared" si="10"/>
        <v>1555.12339512024</v>
      </c>
      <c r="I101" s="84">
        <v>15551233.9512024</v>
      </c>
    </row>
    <row r="102" spans="3:21" ht="18" hidden="1">
      <c r="H102" s="52">
        <f t="shared" si="10"/>
        <v>72.810719999999989</v>
      </c>
      <c r="I102" s="10">
        <v>728107.2</v>
      </c>
    </row>
    <row r="103" spans="3:21" ht="18" hidden="1">
      <c r="H103" s="52">
        <f t="shared" si="10"/>
        <v>147.8202</v>
      </c>
      <c r="I103" s="3">
        <v>1478202</v>
      </c>
    </row>
    <row r="104" spans="3:21" ht="31.2" hidden="1" customHeight="1">
      <c r="H104" s="52">
        <f t="shared" si="10"/>
        <v>43.219608000000001</v>
      </c>
      <c r="I104" s="5">
        <v>432196.08</v>
      </c>
    </row>
    <row r="105" spans="3:21" hidden="1"/>
    <row r="106" spans="3:21" hidden="1"/>
    <row r="107" spans="3:21" hidden="1"/>
    <row r="108" spans="3:21" hidden="1">
      <c r="C108" s="25"/>
      <c r="D108" s="25"/>
      <c r="E108" s="85"/>
      <c r="F108" s="25"/>
      <c r="G108" s="25"/>
      <c r="H108" s="85"/>
      <c r="I108" s="25"/>
      <c r="J108" s="25"/>
      <c r="K108" s="85"/>
      <c r="L108" s="25"/>
      <c r="M108" s="26"/>
      <c r="N108" s="86"/>
      <c r="O108" s="26"/>
      <c r="P108" s="26"/>
      <c r="Q108" s="26"/>
      <c r="R108" s="26"/>
      <c r="S108" s="26"/>
      <c r="T108" s="26"/>
      <c r="U108" s="26"/>
    </row>
    <row r="109" spans="3:21" hidden="1">
      <c r="C109" s="25"/>
      <c r="D109" s="25"/>
      <c r="E109" s="85"/>
      <c r="F109" s="25"/>
      <c r="G109" s="25"/>
      <c r="H109" s="85"/>
      <c r="I109" s="25"/>
      <c r="J109" s="25"/>
      <c r="K109" s="85"/>
      <c r="L109" s="25"/>
      <c r="M109" s="26"/>
      <c r="N109" s="86"/>
      <c r="O109" s="26"/>
      <c r="P109" s="26"/>
      <c r="Q109" s="26"/>
      <c r="R109" s="26"/>
      <c r="S109" s="26"/>
      <c r="T109" s="26"/>
      <c r="U109" s="26"/>
    </row>
    <row r="110" spans="3:21" ht="15.6" hidden="1">
      <c r="C110" s="25"/>
      <c r="D110" s="87"/>
      <c r="E110" s="88"/>
      <c r="F110" s="89"/>
      <c r="G110" s="89"/>
      <c r="H110" s="85"/>
      <c r="I110" s="25"/>
      <c r="J110" s="25"/>
      <c r="K110" s="89"/>
      <c r="L110" s="90"/>
      <c r="M110" s="26"/>
      <c r="N110" s="86"/>
      <c r="O110" s="26"/>
      <c r="P110" s="26"/>
      <c r="Q110" s="26"/>
      <c r="R110" s="26"/>
      <c r="S110" s="26"/>
      <c r="T110" s="26"/>
      <c r="U110" s="26"/>
    </row>
    <row r="111" spans="3:21" ht="15.6" hidden="1">
      <c r="C111" s="25"/>
      <c r="D111" s="87"/>
      <c r="E111" s="88"/>
      <c r="F111" s="89"/>
      <c r="G111" s="89"/>
      <c r="H111" s="85"/>
      <c r="I111" s="25"/>
      <c r="J111" s="25"/>
      <c r="K111" s="89"/>
      <c r="L111" s="90"/>
      <c r="M111" s="26"/>
      <c r="N111" s="86"/>
      <c r="O111" s="91"/>
      <c r="P111" s="26"/>
      <c r="Q111" s="26"/>
      <c r="R111" s="26"/>
      <c r="S111" s="26"/>
      <c r="T111" s="26"/>
      <c r="U111" s="26"/>
    </row>
    <row r="112" spans="3:21" ht="15.6" hidden="1">
      <c r="C112" s="25"/>
      <c r="D112" s="87"/>
      <c r="E112" s="88"/>
      <c r="F112" s="89"/>
      <c r="G112" s="89"/>
      <c r="H112" s="85"/>
      <c r="I112" s="25"/>
      <c r="J112" s="25"/>
      <c r="K112" s="89"/>
      <c r="L112" s="90"/>
      <c r="M112" s="26"/>
      <c r="N112" s="86"/>
      <c r="O112" s="91"/>
      <c r="P112" s="26"/>
      <c r="Q112" s="26"/>
      <c r="R112" s="26"/>
      <c r="S112" s="26"/>
      <c r="T112" s="26"/>
      <c r="U112" s="26"/>
    </row>
    <row r="113" spans="3:21" ht="15.6" hidden="1">
      <c r="C113" s="25"/>
      <c r="D113" s="87"/>
      <c r="E113" s="88"/>
      <c r="F113" s="89"/>
      <c r="G113" s="89"/>
      <c r="H113" s="85"/>
      <c r="I113" s="25"/>
      <c r="J113" s="25"/>
      <c r="K113" s="89"/>
      <c r="L113" s="90"/>
      <c r="M113" s="26"/>
      <c r="N113" s="86"/>
      <c r="O113" s="91"/>
      <c r="P113" s="26"/>
      <c r="Q113" s="26"/>
      <c r="R113" s="26"/>
      <c r="S113" s="26"/>
      <c r="T113" s="26"/>
      <c r="U113" s="26"/>
    </row>
    <row r="114" spans="3:21" ht="15.6" hidden="1">
      <c r="C114" s="25"/>
      <c r="D114" s="87"/>
      <c r="E114" s="88"/>
      <c r="F114" s="89"/>
      <c r="G114" s="89"/>
      <c r="H114" s="85"/>
      <c r="I114" s="25"/>
      <c r="J114" s="25"/>
      <c r="K114" s="89"/>
      <c r="L114" s="90"/>
      <c r="M114" s="26"/>
      <c r="N114" s="86"/>
      <c r="O114" s="91"/>
      <c r="P114" s="26"/>
      <c r="Q114" s="26"/>
      <c r="R114" s="26"/>
      <c r="S114" s="26"/>
      <c r="T114" s="26"/>
      <c r="U114" s="26"/>
    </row>
    <row r="115" spans="3:21" ht="15.6" hidden="1">
      <c r="C115" s="25"/>
      <c r="D115" s="87"/>
      <c r="E115" s="88"/>
      <c r="F115" s="89"/>
      <c r="G115" s="89"/>
      <c r="H115" s="85"/>
      <c r="I115" s="25"/>
      <c r="J115" s="25"/>
      <c r="K115" s="89"/>
      <c r="L115" s="90"/>
      <c r="M115" s="26"/>
      <c r="N115" s="86"/>
      <c r="O115" s="91"/>
      <c r="P115" s="26"/>
      <c r="Q115" s="26"/>
      <c r="R115" s="26"/>
      <c r="S115" s="26"/>
      <c r="T115" s="26"/>
      <c r="U115" s="26"/>
    </row>
    <row r="116" spans="3:21" ht="15.6" hidden="1">
      <c r="C116" s="25"/>
      <c r="D116" s="87"/>
      <c r="E116" s="88"/>
      <c r="F116" s="89"/>
      <c r="G116" s="89"/>
      <c r="H116" s="85"/>
      <c r="I116" s="25"/>
      <c r="J116" s="25"/>
      <c r="K116" s="89"/>
      <c r="L116" s="90"/>
      <c r="M116" s="26"/>
      <c r="N116" s="86"/>
      <c r="O116" s="91"/>
      <c r="P116" s="26"/>
      <c r="Q116" s="26"/>
      <c r="R116" s="26"/>
      <c r="S116" s="26"/>
      <c r="T116" s="26"/>
      <c r="U116" s="26"/>
    </row>
    <row r="117" spans="3:21" ht="15.6" hidden="1">
      <c r="C117" s="25"/>
      <c r="D117" s="87"/>
      <c r="E117" s="88"/>
      <c r="F117" s="89"/>
      <c r="G117" s="89"/>
      <c r="H117" s="85"/>
      <c r="I117" s="25"/>
      <c r="J117" s="25"/>
      <c r="K117" s="89"/>
      <c r="L117" s="90"/>
      <c r="M117" s="26"/>
      <c r="N117" s="86"/>
      <c r="O117" s="91"/>
      <c r="P117" s="26"/>
      <c r="Q117" s="26"/>
      <c r="R117" s="26"/>
      <c r="S117" s="26"/>
      <c r="T117" s="26"/>
      <c r="U117" s="26"/>
    </row>
    <row r="118" spans="3:21" ht="15.6" hidden="1">
      <c r="C118" s="25"/>
      <c r="D118" s="87"/>
      <c r="E118" s="88"/>
      <c r="F118" s="89"/>
      <c r="G118" s="89"/>
      <c r="H118" s="85"/>
      <c r="I118" s="25"/>
      <c r="J118" s="25"/>
      <c r="K118" s="89"/>
      <c r="L118" s="90"/>
      <c r="M118" s="26"/>
      <c r="N118" s="86"/>
      <c r="O118" s="91"/>
      <c r="P118" s="26"/>
      <c r="Q118" s="26"/>
      <c r="R118" s="26"/>
      <c r="S118" s="26"/>
      <c r="T118" s="26"/>
      <c r="U118" s="26"/>
    </row>
    <row r="119" spans="3:21" ht="15.6" hidden="1">
      <c r="C119" s="25"/>
      <c r="D119" s="87"/>
      <c r="E119" s="88"/>
      <c r="F119" s="89"/>
      <c r="G119" s="89"/>
      <c r="H119" s="85"/>
      <c r="I119" s="25"/>
      <c r="J119" s="25"/>
      <c r="K119" s="89"/>
      <c r="L119" s="90"/>
      <c r="M119" s="26"/>
      <c r="N119" s="86"/>
      <c r="O119" s="91"/>
      <c r="P119" s="26"/>
      <c r="Q119" s="26"/>
      <c r="R119" s="26"/>
      <c r="S119" s="26"/>
      <c r="T119" s="26"/>
      <c r="U119" s="26"/>
    </row>
    <row r="120" spans="3:21" ht="15.6" hidden="1">
      <c r="C120" s="25"/>
      <c r="D120" s="87"/>
      <c r="E120" s="88"/>
      <c r="F120" s="89"/>
      <c r="G120" s="89"/>
      <c r="H120" s="85"/>
      <c r="I120" s="25"/>
      <c r="J120" s="25"/>
      <c r="K120" s="89"/>
      <c r="L120" s="90"/>
      <c r="M120" s="26"/>
      <c r="N120" s="86"/>
      <c r="O120" s="91"/>
      <c r="P120" s="26"/>
      <c r="Q120" s="26"/>
      <c r="R120" s="26"/>
      <c r="S120" s="26"/>
      <c r="T120" s="26"/>
      <c r="U120" s="26"/>
    </row>
    <row r="121" spans="3:21" ht="15.6" hidden="1">
      <c r="C121" s="25"/>
      <c r="D121" s="87"/>
      <c r="E121" s="88"/>
      <c r="F121" s="89"/>
      <c r="G121" s="89"/>
      <c r="H121" s="85"/>
      <c r="I121" s="25"/>
      <c r="J121" s="25"/>
      <c r="K121" s="89"/>
      <c r="L121" s="90"/>
      <c r="M121" s="26"/>
      <c r="N121" s="86"/>
      <c r="O121" s="91"/>
      <c r="P121" s="26"/>
      <c r="Q121" s="26"/>
      <c r="R121" s="26"/>
      <c r="S121" s="26"/>
      <c r="T121" s="26"/>
      <c r="U121" s="26"/>
    </row>
    <row r="122" spans="3:21" ht="15.6" hidden="1">
      <c r="C122" s="25"/>
      <c r="D122" s="87"/>
      <c r="E122" s="88"/>
      <c r="F122" s="89"/>
      <c r="G122" s="89"/>
      <c r="H122" s="85"/>
      <c r="I122" s="25"/>
      <c r="J122" s="25"/>
      <c r="K122" s="89"/>
      <c r="L122" s="90"/>
      <c r="M122" s="26"/>
      <c r="N122" s="86"/>
      <c r="O122" s="91"/>
      <c r="P122" s="26"/>
      <c r="Q122" s="26"/>
      <c r="R122" s="26"/>
      <c r="S122" s="26"/>
      <c r="T122" s="26"/>
      <c r="U122" s="26"/>
    </row>
    <row r="123" spans="3:21" ht="15.6">
      <c r="C123" s="25"/>
      <c r="D123" s="87"/>
      <c r="E123" s="88"/>
      <c r="F123" s="89"/>
      <c r="G123" s="89"/>
      <c r="H123" s="85"/>
      <c r="I123" s="25"/>
      <c r="J123" s="25"/>
      <c r="K123" s="89"/>
      <c r="L123" s="90"/>
      <c r="M123" s="26"/>
      <c r="N123" s="86"/>
      <c r="O123" s="91"/>
      <c r="P123" s="26"/>
      <c r="Q123" s="26"/>
      <c r="R123" s="26"/>
      <c r="S123" s="26"/>
      <c r="T123" s="26"/>
      <c r="U123" s="26"/>
    </row>
    <row r="124" spans="3:21" ht="15.6">
      <c r="C124" s="25"/>
      <c r="D124" s="87"/>
      <c r="E124" s="88"/>
      <c r="F124" s="89"/>
      <c r="G124" s="89"/>
      <c r="H124" s="85"/>
      <c r="I124" s="25"/>
      <c r="J124" s="25"/>
      <c r="K124" s="89"/>
      <c r="L124" s="90"/>
      <c r="M124" s="26"/>
      <c r="N124" s="86"/>
      <c r="O124" s="91"/>
      <c r="P124" s="26"/>
      <c r="Q124" s="26"/>
      <c r="R124" s="26"/>
      <c r="S124" s="26"/>
      <c r="T124" s="26"/>
      <c r="U124" s="26"/>
    </row>
    <row r="125" spans="3:21" ht="15.6">
      <c r="C125" s="25"/>
      <c r="D125" s="87"/>
      <c r="E125" s="88"/>
      <c r="F125" s="89"/>
      <c r="G125" s="89"/>
      <c r="H125" s="85"/>
      <c r="I125" s="25"/>
      <c r="J125" s="25"/>
      <c r="K125" s="89"/>
      <c r="L125" s="90"/>
      <c r="M125" s="26"/>
      <c r="N125" s="86"/>
      <c r="O125" s="91"/>
      <c r="P125" s="26"/>
      <c r="Q125" s="26"/>
      <c r="R125" s="26"/>
      <c r="S125" s="26"/>
      <c r="T125" s="26"/>
      <c r="U125" s="26"/>
    </row>
    <row r="126" spans="3:21" ht="15.6">
      <c r="C126" s="25"/>
      <c r="D126" s="87"/>
      <c r="E126" s="88"/>
      <c r="F126" s="89"/>
      <c r="G126" s="89"/>
      <c r="H126" s="85"/>
      <c r="I126" s="25"/>
      <c r="J126" s="25"/>
      <c r="K126" s="89"/>
      <c r="L126" s="90"/>
      <c r="M126" s="26"/>
      <c r="N126" s="86"/>
      <c r="O126" s="91"/>
      <c r="P126" s="26"/>
      <c r="Q126" s="26"/>
      <c r="R126" s="26"/>
      <c r="S126" s="26"/>
      <c r="T126" s="26"/>
      <c r="U126" s="26"/>
    </row>
    <row r="127" spans="3:21" ht="15.6">
      <c r="C127" s="25"/>
      <c r="D127" s="87"/>
      <c r="E127" s="88"/>
      <c r="F127" s="89"/>
      <c r="G127" s="89"/>
      <c r="H127" s="89"/>
      <c r="I127" s="25"/>
      <c r="J127" s="25"/>
      <c r="K127" s="89"/>
      <c r="L127" s="90"/>
      <c r="M127" s="91"/>
      <c r="N127" s="86"/>
      <c r="O127" s="91"/>
      <c r="P127" s="26"/>
      <c r="Q127" s="26"/>
      <c r="R127" s="26"/>
      <c r="S127" s="26"/>
      <c r="T127" s="26"/>
      <c r="U127" s="26"/>
    </row>
    <row r="128" spans="3:21" ht="15.6">
      <c r="C128" s="25"/>
      <c r="D128" s="87"/>
      <c r="E128" s="88"/>
      <c r="F128" s="89"/>
      <c r="G128" s="89"/>
      <c r="H128" s="89"/>
      <c r="I128" s="25"/>
      <c r="J128" s="25"/>
      <c r="K128" s="89"/>
      <c r="L128" s="90"/>
      <c r="M128" s="91"/>
      <c r="N128" s="86"/>
      <c r="O128" s="91"/>
      <c r="P128" s="26"/>
      <c r="Q128" s="26"/>
      <c r="R128" s="26"/>
      <c r="S128" s="26"/>
      <c r="T128" s="26"/>
      <c r="U128" s="26"/>
    </row>
    <row r="129" spans="3:21" ht="15.6">
      <c r="C129" s="25"/>
      <c r="D129" s="87"/>
      <c r="E129" s="88"/>
      <c r="F129" s="89"/>
      <c r="G129" s="89"/>
      <c r="H129" s="89"/>
      <c r="I129" s="25"/>
      <c r="J129" s="25"/>
      <c r="K129" s="89"/>
      <c r="L129" s="90"/>
      <c r="M129" s="91"/>
      <c r="N129" s="86"/>
      <c r="O129" s="91"/>
      <c r="P129" s="26"/>
      <c r="Q129" s="26"/>
      <c r="R129" s="26"/>
      <c r="S129" s="26"/>
      <c r="T129" s="26"/>
      <c r="U129" s="26"/>
    </row>
    <row r="130" spans="3:21" ht="15.6">
      <c r="C130" s="25"/>
      <c r="D130" s="87"/>
      <c r="E130" s="88"/>
      <c r="F130" s="89"/>
      <c r="G130" s="89"/>
      <c r="H130" s="89"/>
      <c r="I130" s="25"/>
      <c r="J130" s="25"/>
      <c r="K130" s="89"/>
      <c r="L130" s="90"/>
      <c r="M130" s="91"/>
      <c r="N130" s="86"/>
      <c r="O130" s="91"/>
      <c r="P130" s="26"/>
      <c r="Q130" s="26"/>
      <c r="R130" s="26"/>
      <c r="S130" s="26"/>
      <c r="T130" s="26"/>
      <c r="U130" s="26"/>
    </row>
    <row r="131" spans="3:21" ht="15.6">
      <c r="C131" s="25"/>
      <c r="D131" s="87"/>
      <c r="E131" s="88"/>
      <c r="F131" s="89"/>
      <c r="G131" s="89"/>
      <c r="H131" s="89"/>
      <c r="I131" s="25"/>
      <c r="J131" s="25"/>
      <c r="K131" s="89"/>
      <c r="L131" s="90"/>
      <c r="M131" s="91"/>
      <c r="N131" s="86"/>
      <c r="O131" s="91"/>
      <c r="P131" s="26"/>
      <c r="Q131" s="26"/>
      <c r="R131" s="26"/>
      <c r="S131" s="26"/>
      <c r="T131" s="26"/>
      <c r="U131" s="26"/>
    </row>
    <row r="132" spans="3:21" ht="15.6">
      <c r="C132" s="25"/>
      <c r="D132" s="25"/>
      <c r="E132" s="88"/>
      <c r="F132" s="89"/>
      <c r="G132" s="89"/>
      <c r="H132" s="89"/>
      <c r="I132" s="25"/>
      <c r="J132" s="25"/>
      <c r="K132" s="89"/>
      <c r="L132" s="90"/>
      <c r="M132" s="91"/>
      <c r="N132" s="86"/>
      <c r="O132" s="91"/>
      <c r="P132" s="26"/>
      <c r="Q132" s="26"/>
      <c r="R132" s="26"/>
      <c r="S132" s="26"/>
      <c r="T132" s="26"/>
      <c r="U132" s="26"/>
    </row>
    <row r="133" spans="3:21" ht="15.6">
      <c r="C133" s="25"/>
      <c r="D133" s="25"/>
      <c r="E133" s="88"/>
      <c r="F133" s="89"/>
      <c r="G133" s="25"/>
      <c r="H133" s="89"/>
      <c r="I133" s="25"/>
      <c r="J133" s="25"/>
      <c r="K133" s="89"/>
      <c r="L133" s="90"/>
      <c r="M133" s="91"/>
      <c r="N133" s="86"/>
      <c r="O133" s="91"/>
      <c r="P133" s="26"/>
      <c r="Q133" s="26"/>
      <c r="R133" s="26"/>
      <c r="S133" s="26"/>
      <c r="T133" s="26"/>
      <c r="U133" s="26"/>
    </row>
    <row r="134" spans="3:21" ht="15.6">
      <c r="C134" s="25"/>
      <c r="D134" s="25"/>
      <c r="E134" s="88"/>
      <c r="F134" s="89"/>
      <c r="G134" s="25"/>
      <c r="H134" s="89"/>
      <c r="I134" s="25"/>
      <c r="J134" s="25"/>
      <c r="K134" s="89"/>
      <c r="L134" s="90"/>
      <c r="M134" s="91"/>
      <c r="N134" s="86"/>
      <c r="O134" s="91"/>
      <c r="P134" s="26"/>
      <c r="Q134" s="26"/>
      <c r="R134" s="26"/>
      <c r="S134" s="26"/>
      <c r="T134" s="26"/>
      <c r="U134" s="26"/>
    </row>
    <row r="135" spans="3:21" ht="15.6">
      <c r="C135" s="25"/>
      <c r="D135" s="25"/>
      <c r="E135" s="88"/>
      <c r="F135" s="89"/>
      <c r="G135" s="25"/>
      <c r="H135" s="89"/>
      <c r="I135" s="25"/>
      <c r="J135" s="25"/>
      <c r="K135" s="89"/>
      <c r="L135" s="90"/>
      <c r="M135" s="91"/>
      <c r="N135" s="86"/>
      <c r="O135" s="91"/>
      <c r="P135" s="26"/>
      <c r="Q135" s="26"/>
      <c r="R135" s="26"/>
      <c r="S135" s="26"/>
      <c r="T135" s="26"/>
      <c r="U135" s="26"/>
    </row>
    <row r="136" spans="3:21" ht="15.6">
      <c r="C136" s="25"/>
      <c r="D136" s="25"/>
      <c r="E136" s="88"/>
      <c r="F136" s="89"/>
      <c r="G136" s="25"/>
      <c r="H136" s="89"/>
      <c r="I136" s="25"/>
      <c r="J136" s="25"/>
      <c r="K136" s="89"/>
      <c r="L136" s="90"/>
      <c r="M136" s="91"/>
      <c r="N136" s="86"/>
      <c r="O136" s="91"/>
      <c r="P136" s="26"/>
      <c r="Q136" s="26"/>
      <c r="R136" s="26"/>
      <c r="S136" s="26"/>
      <c r="T136" s="26"/>
      <c r="U136" s="26"/>
    </row>
    <row r="137" spans="3:21" ht="15.6">
      <c r="C137" s="25"/>
      <c r="D137" s="25"/>
      <c r="E137" s="88"/>
      <c r="F137" s="89"/>
      <c r="G137" s="25"/>
      <c r="H137" s="89"/>
      <c r="I137" s="25"/>
      <c r="J137" s="25"/>
      <c r="K137" s="89"/>
      <c r="L137" s="90"/>
      <c r="M137" s="91"/>
      <c r="N137" s="86"/>
      <c r="O137" s="91"/>
      <c r="P137" s="26"/>
      <c r="Q137" s="26"/>
      <c r="R137" s="26"/>
      <c r="S137" s="26"/>
      <c r="T137" s="26"/>
      <c r="U137" s="26"/>
    </row>
    <row r="138" spans="3:21" ht="15.6">
      <c r="C138" s="25"/>
      <c r="D138" s="25"/>
      <c r="E138" s="88"/>
      <c r="F138" s="89"/>
      <c r="G138" s="90"/>
      <c r="H138" s="89"/>
      <c r="I138" s="25"/>
      <c r="J138" s="25"/>
      <c r="K138" s="89"/>
      <c r="L138" s="90"/>
      <c r="M138" s="91"/>
      <c r="N138" s="86"/>
      <c r="O138" s="91"/>
      <c r="P138" s="26"/>
      <c r="Q138" s="26"/>
      <c r="R138" s="26"/>
      <c r="S138" s="26"/>
      <c r="T138" s="26"/>
      <c r="U138" s="26"/>
    </row>
    <row r="139" spans="3:21" ht="15.6">
      <c r="C139" s="25"/>
      <c r="D139" s="25"/>
      <c r="E139" s="88"/>
      <c r="F139" s="89"/>
      <c r="G139" s="90"/>
      <c r="H139" s="89"/>
      <c r="I139" s="25"/>
      <c r="J139" s="25"/>
      <c r="K139" s="89"/>
      <c r="L139" s="90"/>
      <c r="M139" s="91"/>
      <c r="N139" s="86"/>
      <c r="O139" s="91"/>
      <c r="P139" s="26"/>
      <c r="Q139" s="26"/>
      <c r="R139" s="26"/>
      <c r="S139" s="26"/>
      <c r="T139" s="26"/>
      <c r="U139" s="26"/>
    </row>
    <row r="140" spans="3:21" ht="15.6">
      <c r="C140" s="25"/>
      <c r="D140" s="25"/>
      <c r="E140" s="88"/>
      <c r="F140" s="89"/>
      <c r="G140" s="90"/>
      <c r="H140" s="89"/>
      <c r="I140" s="25"/>
      <c r="J140" s="25"/>
      <c r="K140" s="89"/>
      <c r="L140" s="90"/>
      <c r="M140" s="91"/>
      <c r="N140" s="86"/>
      <c r="O140" s="91"/>
      <c r="P140" s="26"/>
      <c r="Q140" s="26"/>
      <c r="R140" s="26"/>
      <c r="S140" s="26"/>
      <c r="T140" s="26"/>
      <c r="U140" s="26"/>
    </row>
    <row r="141" spans="3:21" ht="15.6">
      <c r="C141" s="25"/>
      <c r="D141" s="25"/>
      <c r="E141" s="88"/>
      <c r="F141" s="89"/>
      <c r="G141" s="90"/>
      <c r="H141" s="89"/>
      <c r="I141" s="25"/>
      <c r="J141" s="25"/>
      <c r="K141" s="89"/>
      <c r="L141" s="90"/>
      <c r="M141" s="91"/>
      <c r="N141" s="86"/>
      <c r="O141" s="91"/>
      <c r="P141" s="26"/>
      <c r="Q141" s="26"/>
      <c r="R141" s="26"/>
      <c r="S141" s="26"/>
      <c r="T141" s="26"/>
      <c r="U141" s="26"/>
    </row>
    <row r="142" spans="3:21" ht="15.6">
      <c r="C142" s="25"/>
      <c r="D142" s="25"/>
      <c r="E142" s="88"/>
      <c r="F142" s="89"/>
      <c r="G142" s="90"/>
      <c r="H142" s="89"/>
      <c r="I142" s="25"/>
      <c r="J142" s="25"/>
      <c r="K142" s="89"/>
      <c r="L142" s="90"/>
      <c r="M142" s="91"/>
      <c r="N142" s="86"/>
      <c r="O142" s="91"/>
      <c r="P142" s="26"/>
      <c r="Q142" s="26"/>
      <c r="R142" s="26"/>
      <c r="S142" s="26"/>
      <c r="T142" s="26"/>
      <c r="U142" s="26"/>
    </row>
    <row r="143" spans="3:21" ht="15.6">
      <c r="C143" s="25"/>
      <c r="D143" s="25"/>
      <c r="E143" s="88"/>
      <c r="F143" s="89"/>
      <c r="G143" s="90"/>
      <c r="H143" s="89"/>
      <c r="I143" s="25"/>
      <c r="J143" s="25"/>
      <c r="K143" s="89"/>
      <c r="L143" s="90"/>
      <c r="M143" s="91"/>
      <c r="N143" s="86"/>
      <c r="O143" s="91"/>
      <c r="P143" s="26"/>
      <c r="Q143" s="26"/>
      <c r="R143" s="26"/>
      <c r="S143" s="26"/>
      <c r="T143" s="26"/>
      <c r="U143" s="26"/>
    </row>
    <row r="144" spans="3:21" ht="15.6">
      <c r="C144" s="25"/>
      <c r="D144" s="25"/>
      <c r="E144" s="88"/>
      <c r="F144" s="89"/>
      <c r="G144" s="90"/>
      <c r="H144" s="89"/>
      <c r="I144" s="25"/>
      <c r="J144" s="25"/>
      <c r="K144" s="89"/>
      <c r="L144" s="90"/>
      <c r="M144" s="91"/>
      <c r="N144" s="86"/>
      <c r="O144" s="91"/>
      <c r="P144" s="26"/>
      <c r="Q144" s="26"/>
      <c r="R144" s="26"/>
      <c r="S144" s="26"/>
      <c r="T144" s="26"/>
      <c r="U144" s="26"/>
    </row>
    <row r="145" spans="3:21" ht="15.6">
      <c r="C145" s="25"/>
      <c r="D145" s="25"/>
      <c r="E145" s="88"/>
      <c r="F145" s="89"/>
      <c r="G145" s="90"/>
      <c r="H145" s="89"/>
      <c r="I145" s="25"/>
      <c r="J145" s="25"/>
      <c r="K145" s="89"/>
      <c r="L145" s="90"/>
      <c r="M145" s="91"/>
      <c r="N145" s="86"/>
      <c r="O145" s="91"/>
      <c r="P145" s="26"/>
      <c r="Q145" s="26"/>
      <c r="R145" s="26"/>
      <c r="S145" s="26"/>
      <c r="T145" s="26"/>
      <c r="U145" s="26"/>
    </row>
    <row r="146" spans="3:21" ht="15.6">
      <c r="C146" s="25"/>
      <c r="D146" s="25"/>
      <c r="E146" s="88"/>
      <c r="F146" s="89"/>
      <c r="G146" s="90"/>
      <c r="H146" s="89"/>
      <c r="I146" s="25"/>
      <c r="J146" s="25"/>
      <c r="K146" s="89"/>
      <c r="L146" s="90"/>
      <c r="M146" s="91"/>
      <c r="N146" s="86"/>
      <c r="O146" s="91"/>
      <c r="P146" s="26"/>
      <c r="Q146" s="26"/>
      <c r="R146" s="26"/>
      <c r="S146" s="26"/>
      <c r="T146" s="26"/>
      <c r="U146" s="26"/>
    </row>
    <row r="147" spans="3:21" ht="15.6">
      <c r="C147" s="25"/>
      <c r="D147" s="25"/>
      <c r="E147" s="88"/>
      <c r="F147" s="89"/>
      <c r="G147" s="90"/>
      <c r="H147" s="89"/>
      <c r="I147" s="25"/>
      <c r="J147" s="25"/>
      <c r="K147" s="89"/>
      <c r="L147" s="90"/>
      <c r="M147" s="91"/>
      <c r="N147" s="86"/>
      <c r="O147" s="91"/>
      <c r="P147" s="26"/>
      <c r="Q147" s="26"/>
      <c r="R147" s="26"/>
      <c r="S147" s="26"/>
      <c r="T147" s="26"/>
      <c r="U147" s="26"/>
    </row>
    <row r="148" spans="3:21" ht="15.6">
      <c r="C148" s="25"/>
      <c r="D148" s="25"/>
      <c r="E148" s="88"/>
      <c r="F148" s="89"/>
      <c r="G148" s="90"/>
      <c r="H148" s="89"/>
      <c r="I148" s="25"/>
      <c r="J148" s="25"/>
      <c r="K148" s="89"/>
      <c r="L148" s="25"/>
      <c r="M148" s="91"/>
      <c r="N148" s="86"/>
      <c r="O148" s="91"/>
      <c r="P148" s="26"/>
      <c r="Q148" s="26"/>
      <c r="R148" s="26"/>
      <c r="S148" s="26"/>
      <c r="T148" s="26"/>
      <c r="U148" s="26"/>
    </row>
    <row r="149" spans="3:21" ht="15.6">
      <c r="C149" s="25"/>
      <c r="D149" s="25"/>
      <c r="E149" s="88"/>
      <c r="F149" s="89"/>
      <c r="G149" s="90"/>
      <c r="H149" s="85"/>
      <c r="I149" s="25"/>
      <c r="J149" s="25"/>
      <c r="K149" s="85"/>
      <c r="L149" s="25"/>
      <c r="M149" s="26"/>
      <c r="N149" s="86"/>
      <c r="O149" s="26"/>
      <c r="P149" s="26"/>
      <c r="Q149" s="26"/>
      <c r="R149" s="26"/>
      <c r="S149" s="26"/>
      <c r="T149" s="26"/>
      <c r="U149" s="26"/>
    </row>
    <row r="150" spans="3:21" ht="15.6">
      <c r="C150" s="25"/>
      <c r="D150" s="25"/>
      <c r="E150" s="88"/>
      <c r="F150" s="90"/>
      <c r="G150" s="90"/>
      <c r="H150" s="85"/>
      <c r="I150" s="25"/>
      <c r="J150" s="25"/>
      <c r="K150" s="85"/>
      <c r="L150" s="25"/>
      <c r="M150" s="26"/>
      <c r="N150" s="86"/>
      <c r="O150" s="26"/>
      <c r="P150" s="26"/>
      <c r="Q150" s="26"/>
      <c r="R150" s="26"/>
      <c r="S150" s="26"/>
      <c r="T150" s="26"/>
      <c r="U150" s="26"/>
    </row>
    <row r="151" spans="3:21" ht="15.6">
      <c r="C151" s="25"/>
      <c r="D151" s="25"/>
      <c r="E151" s="88"/>
      <c r="F151" s="90"/>
      <c r="G151" s="90"/>
      <c r="H151" s="85"/>
      <c r="I151" s="25"/>
      <c r="J151" s="25"/>
      <c r="K151" s="85"/>
      <c r="L151" s="25"/>
      <c r="M151" s="26"/>
      <c r="N151" s="86"/>
      <c r="O151" s="26"/>
      <c r="P151" s="26"/>
      <c r="Q151" s="26"/>
      <c r="R151" s="26"/>
      <c r="S151" s="26"/>
      <c r="T151" s="26"/>
      <c r="U151" s="26"/>
    </row>
    <row r="152" spans="3:21" ht="15.6">
      <c r="C152" s="25"/>
      <c r="D152" s="25"/>
      <c r="E152" s="88"/>
      <c r="F152" s="90"/>
      <c r="G152" s="90"/>
      <c r="H152" s="85"/>
      <c r="I152" s="25"/>
      <c r="J152" s="25"/>
      <c r="K152" s="85"/>
      <c r="L152" s="25"/>
      <c r="M152" s="26"/>
      <c r="N152" s="86"/>
      <c r="O152" s="26"/>
      <c r="P152" s="26"/>
      <c r="Q152" s="26"/>
      <c r="R152" s="26"/>
      <c r="S152" s="26"/>
      <c r="T152" s="26"/>
      <c r="U152" s="26"/>
    </row>
    <row r="153" spans="3:21" ht="15.6">
      <c r="C153" s="25"/>
      <c r="D153" s="25"/>
      <c r="E153" s="88"/>
      <c r="F153" s="90"/>
      <c r="G153" s="90"/>
      <c r="H153" s="85"/>
      <c r="I153" s="25"/>
      <c r="J153" s="25"/>
      <c r="K153" s="85"/>
      <c r="L153" s="25"/>
      <c r="M153" s="26"/>
      <c r="N153" s="86"/>
      <c r="O153" s="26"/>
      <c r="P153" s="26"/>
      <c r="Q153" s="26"/>
      <c r="R153" s="26"/>
      <c r="S153" s="26"/>
      <c r="T153" s="26"/>
      <c r="U153" s="26"/>
    </row>
    <row r="154" spans="3:21" ht="15.6">
      <c r="C154" s="25"/>
      <c r="D154" s="25"/>
      <c r="E154" s="88"/>
      <c r="F154" s="90"/>
      <c r="G154" s="90"/>
      <c r="H154" s="85"/>
      <c r="I154" s="25"/>
      <c r="J154" s="25"/>
      <c r="K154" s="85"/>
      <c r="L154" s="25"/>
      <c r="M154" s="26"/>
      <c r="N154" s="86"/>
      <c r="O154" s="26"/>
      <c r="P154" s="26"/>
      <c r="Q154" s="26"/>
      <c r="R154" s="26"/>
      <c r="S154" s="26"/>
      <c r="T154" s="26"/>
      <c r="U154" s="26"/>
    </row>
    <row r="155" spans="3:21" ht="15.6">
      <c r="C155" s="25"/>
      <c r="D155" s="25"/>
      <c r="E155" s="88"/>
      <c r="F155" s="90"/>
      <c r="G155" s="90"/>
      <c r="H155" s="85"/>
      <c r="I155" s="25"/>
      <c r="J155" s="25"/>
      <c r="K155" s="85"/>
      <c r="L155" s="25"/>
      <c r="M155" s="26"/>
      <c r="N155" s="86"/>
      <c r="O155" s="26"/>
      <c r="P155" s="26"/>
      <c r="Q155" s="26"/>
      <c r="R155" s="26"/>
      <c r="S155" s="26"/>
      <c r="T155" s="26"/>
      <c r="U155" s="26"/>
    </row>
    <row r="156" spans="3:21">
      <c r="C156" s="25"/>
      <c r="D156" s="25"/>
      <c r="E156" s="85"/>
      <c r="F156" s="90"/>
      <c r="G156" s="90"/>
      <c r="H156" s="85"/>
      <c r="I156" s="25"/>
      <c r="J156" s="25"/>
      <c r="K156" s="85"/>
      <c r="L156" s="25"/>
      <c r="M156" s="26"/>
      <c r="N156" s="86"/>
      <c r="O156" s="26"/>
      <c r="P156" s="26"/>
      <c r="Q156" s="26"/>
      <c r="R156" s="26"/>
      <c r="S156" s="26"/>
      <c r="T156" s="26"/>
      <c r="U156" s="26"/>
    </row>
    <row r="157" spans="3:21">
      <c r="C157" s="25"/>
      <c r="D157" s="25"/>
      <c r="E157" s="85"/>
      <c r="F157" s="90"/>
      <c r="G157" s="90"/>
      <c r="H157" s="85"/>
      <c r="I157" s="25"/>
      <c r="J157" s="25"/>
      <c r="K157" s="85"/>
      <c r="L157" s="25"/>
      <c r="M157" s="26"/>
      <c r="N157" s="86"/>
      <c r="O157" s="26"/>
      <c r="P157" s="26"/>
      <c r="Q157" s="26"/>
      <c r="R157" s="26"/>
      <c r="S157" s="26"/>
      <c r="T157" s="26"/>
      <c r="U157" s="26"/>
    </row>
    <row r="158" spans="3:21">
      <c r="C158" s="25"/>
      <c r="D158" s="25"/>
      <c r="E158" s="85"/>
      <c r="F158" s="90"/>
      <c r="G158" s="90"/>
      <c r="H158" s="85"/>
      <c r="I158" s="25"/>
      <c r="J158" s="25"/>
      <c r="K158" s="85"/>
      <c r="L158" s="25"/>
      <c r="M158" s="26"/>
      <c r="N158" s="86"/>
      <c r="O158" s="26"/>
      <c r="P158" s="26"/>
      <c r="Q158" s="26"/>
      <c r="R158" s="26"/>
      <c r="S158" s="26"/>
      <c r="T158" s="26"/>
      <c r="U158" s="26"/>
    </row>
    <row r="159" spans="3:21">
      <c r="C159" s="25"/>
      <c r="D159" s="25"/>
      <c r="E159" s="85"/>
      <c r="F159" s="90"/>
      <c r="G159" s="90"/>
      <c r="H159" s="85"/>
      <c r="I159" s="25"/>
      <c r="J159" s="25"/>
      <c r="K159" s="85"/>
      <c r="L159" s="25"/>
      <c r="M159" s="26"/>
      <c r="N159" s="86"/>
      <c r="O159" s="26"/>
      <c r="P159" s="26"/>
      <c r="Q159" s="26"/>
      <c r="R159" s="26"/>
      <c r="S159" s="26"/>
      <c r="T159" s="26"/>
      <c r="U159" s="26"/>
    </row>
    <row r="160" spans="3:21">
      <c r="C160" s="25"/>
      <c r="D160" s="25"/>
      <c r="E160" s="85"/>
      <c r="F160" s="90"/>
      <c r="G160" s="90"/>
      <c r="H160" s="85"/>
      <c r="I160" s="25"/>
      <c r="J160" s="25"/>
      <c r="K160" s="85"/>
      <c r="L160" s="25"/>
      <c r="M160" s="26"/>
      <c r="N160" s="86"/>
      <c r="O160" s="26"/>
      <c r="P160" s="26"/>
      <c r="Q160" s="26"/>
      <c r="R160" s="26"/>
      <c r="S160" s="26"/>
      <c r="T160" s="26"/>
      <c r="U160" s="26"/>
    </row>
    <row r="161" spans="3:21">
      <c r="C161" s="25"/>
      <c r="D161" s="25"/>
      <c r="E161" s="85"/>
      <c r="F161" s="90"/>
      <c r="G161" s="25"/>
      <c r="H161" s="85"/>
      <c r="I161" s="25"/>
      <c r="J161" s="25"/>
      <c r="K161" s="85"/>
      <c r="L161" s="25"/>
      <c r="M161" s="26"/>
      <c r="N161" s="86"/>
      <c r="O161" s="26"/>
      <c r="P161" s="26"/>
      <c r="Q161" s="26"/>
      <c r="R161" s="26"/>
      <c r="S161" s="26"/>
      <c r="T161" s="26"/>
      <c r="U161" s="26"/>
    </row>
    <row r="162" spans="3:21">
      <c r="C162" s="25"/>
      <c r="D162" s="25"/>
      <c r="E162" s="85"/>
      <c r="F162" s="90"/>
      <c r="G162" s="25"/>
      <c r="H162" s="85"/>
      <c r="I162" s="25"/>
      <c r="J162" s="25"/>
      <c r="K162" s="85"/>
      <c r="L162" s="25"/>
      <c r="M162" s="26"/>
      <c r="N162" s="86"/>
      <c r="O162" s="26"/>
      <c r="P162" s="26"/>
      <c r="Q162" s="26"/>
      <c r="R162" s="26"/>
      <c r="S162" s="26"/>
      <c r="T162" s="26"/>
      <c r="U162" s="26"/>
    </row>
    <row r="163" spans="3:21">
      <c r="C163" s="25"/>
      <c r="D163" s="25"/>
      <c r="E163" s="85"/>
      <c r="F163" s="90"/>
      <c r="G163" s="25"/>
      <c r="H163" s="85"/>
      <c r="I163" s="25"/>
      <c r="J163" s="25"/>
      <c r="K163" s="85"/>
      <c r="L163" s="25"/>
      <c r="M163" s="26"/>
      <c r="N163" s="86"/>
      <c r="O163" s="26"/>
      <c r="P163" s="26"/>
      <c r="Q163" s="26"/>
      <c r="R163" s="26"/>
      <c r="S163" s="26"/>
      <c r="T163" s="26"/>
      <c r="U163" s="26"/>
    </row>
    <row r="164" spans="3:21">
      <c r="C164" s="25"/>
      <c r="D164" s="25"/>
      <c r="E164" s="85"/>
      <c r="F164" s="90"/>
      <c r="G164" s="25"/>
      <c r="H164" s="85"/>
      <c r="I164" s="25"/>
      <c r="J164" s="25"/>
      <c r="K164" s="85"/>
      <c r="L164" s="25"/>
      <c r="M164" s="26"/>
      <c r="N164" s="86"/>
      <c r="O164" s="26"/>
      <c r="P164" s="26"/>
      <c r="Q164" s="26"/>
      <c r="R164" s="26"/>
      <c r="S164" s="26"/>
      <c r="T164" s="26"/>
      <c r="U164" s="26"/>
    </row>
    <row r="165" spans="3:21">
      <c r="C165" s="25"/>
      <c r="D165" s="25"/>
      <c r="E165" s="85"/>
      <c r="F165" s="90"/>
      <c r="G165" s="25"/>
      <c r="H165" s="85"/>
      <c r="I165" s="25"/>
      <c r="J165" s="25"/>
      <c r="K165" s="85"/>
      <c r="L165" s="25"/>
      <c r="M165" s="26"/>
      <c r="N165" s="86"/>
      <c r="O165" s="26"/>
      <c r="P165" s="26"/>
      <c r="Q165" s="26"/>
      <c r="R165" s="26"/>
      <c r="S165" s="26"/>
      <c r="T165" s="26"/>
      <c r="U165" s="26"/>
    </row>
    <row r="166" spans="3:21">
      <c r="C166" s="25"/>
      <c r="D166" s="25"/>
      <c r="E166" s="85"/>
      <c r="F166" s="90"/>
      <c r="G166" s="25"/>
      <c r="H166" s="85"/>
      <c r="I166" s="25"/>
      <c r="J166" s="25"/>
      <c r="K166" s="85"/>
      <c r="L166" s="25"/>
      <c r="M166" s="26"/>
      <c r="N166" s="86"/>
      <c r="O166" s="26"/>
      <c r="P166" s="26"/>
      <c r="Q166" s="26"/>
      <c r="R166" s="26"/>
      <c r="S166" s="26"/>
      <c r="T166" s="26"/>
      <c r="U166" s="26"/>
    </row>
    <row r="167" spans="3:21">
      <c r="C167" s="25"/>
      <c r="D167" s="25"/>
      <c r="E167" s="85"/>
      <c r="F167" s="90"/>
      <c r="G167" s="25"/>
      <c r="H167" s="85"/>
      <c r="I167" s="25"/>
      <c r="J167" s="25"/>
      <c r="K167" s="85"/>
      <c r="L167" s="25"/>
      <c r="M167" s="26"/>
      <c r="N167" s="86"/>
      <c r="O167" s="26"/>
      <c r="P167" s="26"/>
      <c r="Q167" s="26"/>
      <c r="R167" s="26"/>
      <c r="S167" s="26"/>
      <c r="T167" s="26"/>
      <c r="U167" s="26"/>
    </row>
    <row r="168" spans="3:21">
      <c r="C168" s="25"/>
      <c r="D168" s="25"/>
      <c r="E168" s="85"/>
      <c r="F168" s="90"/>
      <c r="G168" s="25"/>
      <c r="H168" s="85"/>
      <c r="I168" s="25"/>
      <c r="J168" s="25"/>
      <c r="K168" s="85"/>
      <c r="L168" s="25"/>
      <c r="M168" s="26"/>
      <c r="N168" s="86"/>
      <c r="O168" s="26"/>
      <c r="P168" s="26"/>
      <c r="Q168" s="26"/>
      <c r="R168" s="26"/>
      <c r="S168" s="26"/>
      <c r="T168" s="26"/>
      <c r="U168" s="26"/>
    </row>
    <row r="169" spans="3:21">
      <c r="C169" s="25"/>
      <c r="D169" s="25"/>
      <c r="E169" s="85"/>
      <c r="F169" s="90"/>
      <c r="G169" s="25"/>
      <c r="H169" s="85"/>
      <c r="I169" s="25"/>
      <c r="J169" s="25"/>
      <c r="K169" s="85"/>
      <c r="L169" s="25"/>
      <c r="M169" s="26"/>
      <c r="N169" s="86"/>
      <c r="O169" s="26"/>
      <c r="P169" s="26"/>
      <c r="Q169" s="26"/>
      <c r="R169" s="26"/>
      <c r="S169" s="26"/>
      <c r="T169" s="26"/>
      <c r="U169" s="26"/>
    </row>
    <row r="170" spans="3:21">
      <c r="C170" s="25"/>
      <c r="D170" s="25"/>
      <c r="E170" s="85"/>
      <c r="F170" s="90"/>
      <c r="G170" s="25"/>
      <c r="H170" s="85"/>
      <c r="I170" s="25"/>
      <c r="J170" s="25"/>
      <c r="K170" s="85"/>
      <c r="L170" s="25"/>
      <c r="M170" s="26"/>
      <c r="N170" s="86"/>
      <c r="O170" s="26"/>
      <c r="P170" s="26"/>
      <c r="Q170" s="26"/>
      <c r="R170" s="26"/>
      <c r="S170" s="26"/>
      <c r="T170" s="26"/>
      <c r="U170" s="26"/>
    </row>
    <row r="171" spans="3:21">
      <c r="C171" s="25"/>
      <c r="D171" s="25"/>
      <c r="E171" s="85"/>
      <c r="F171" s="90"/>
      <c r="G171" s="25"/>
      <c r="H171" s="85"/>
      <c r="I171" s="25"/>
      <c r="J171" s="25"/>
      <c r="K171" s="85"/>
      <c r="L171" s="25"/>
      <c r="M171" s="26"/>
      <c r="N171" s="86"/>
      <c r="O171" s="26"/>
      <c r="P171" s="26"/>
      <c r="Q171" s="26"/>
      <c r="R171" s="26"/>
      <c r="S171" s="26"/>
      <c r="T171" s="26"/>
      <c r="U171" s="26"/>
    </row>
    <row r="172" spans="3:21">
      <c r="C172" s="25"/>
      <c r="D172" s="25"/>
      <c r="E172" s="85"/>
      <c r="F172" s="90"/>
      <c r="G172" s="25"/>
      <c r="H172" s="85"/>
      <c r="I172" s="25"/>
      <c r="J172" s="25"/>
      <c r="K172" s="85"/>
      <c r="L172" s="25"/>
      <c r="M172" s="26"/>
      <c r="N172" s="86"/>
      <c r="O172" s="26"/>
      <c r="P172" s="26"/>
      <c r="Q172" s="26"/>
      <c r="R172" s="26"/>
      <c r="S172" s="26"/>
      <c r="T172" s="26"/>
      <c r="U172" s="26"/>
    </row>
    <row r="173" spans="3:21">
      <c r="C173" s="25"/>
      <c r="D173" s="25"/>
      <c r="E173" s="85"/>
      <c r="F173" s="90"/>
      <c r="G173" s="25"/>
      <c r="H173" s="85"/>
      <c r="I173" s="25"/>
      <c r="J173" s="25"/>
      <c r="K173" s="85"/>
      <c r="L173" s="25"/>
      <c r="M173" s="26"/>
      <c r="N173" s="86"/>
      <c r="O173" s="26"/>
      <c r="P173" s="26"/>
      <c r="Q173" s="26"/>
      <c r="R173" s="26"/>
      <c r="S173" s="26"/>
      <c r="T173" s="26"/>
      <c r="U173" s="26"/>
    </row>
    <row r="174" spans="3:21">
      <c r="C174" s="25"/>
      <c r="D174" s="25"/>
      <c r="E174" s="85"/>
      <c r="F174" s="90"/>
      <c r="G174" s="25"/>
      <c r="H174" s="85"/>
      <c r="I174" s="25"/>
      <c r="J174" s="25"/>
      <c r="K174" s="85"/>
      <c r="L174" s="25"/>
      <c r="M174" s="26"/>
      <c r="N174" s="86"/>
      <c r="O174" s="26"/>
      <c r="P174" s="26"/>
      <c r="Q174" s="26"/>
      <c r="R174" s="26"/>
      <c r="S174" s="26"/>
      <c r="T174" s="26"/>
      <c r="U174" s="26"/>
    </row>
    <row r="175" spans="3:21">
      <c r="C175" s="25"/>
      <c r="D175" s="25"/>
      <c r="E175" s="85"/>
      <c r="F175" s="90"/>
      <c r="G175" s="25"/>
      <c r="H175" s="85"/>
      <c r="I175" s="25"/>
      <c r="J175" s="25"/>
      <c r="K175" s="85"/>
      <c r="L175" s="25"/>
      <c r="M175" s="26"/>
      <c r="N175" s="86"/>
      <c r="O175" s="26"/>
      <c r="P175" s="26"/>
      <c r="Q175" s="26"/>
      <c r="R175" s="26"/>
      <c r="S175" s="26"/>
      <c r="T175" s="26"/>
      <c r="U175" s="26"/>
    </row>
    <row r="176" spans="3:21">
      <c r="C176" s="25"/>
      <c r="D176" s="25"/>
      <c r="E176" s="85"/>
      <c r="F176" s="90"/>
      <c r="G176" s="25"/>
      <c r="H176" s="85"/>
      <c r="I176" s="25"/>
      <c r="J176" s="25"/>
      <c r="K176" s="85"/>
      <c r="L176" s="25"/>
      <c r="M176" s="26"/>
      <c r="N176" s="86"/>
      <c r="O176" s="26"/>
      <c r="P176" s="26"/>
      <c r="Q176" s="26"/>
      <c r="R176" s="26"/>
      <c r="S176" s="26"/>
      <c r="T176" s="26"/>
      <c r="U176" s="26"/>
    </row>
    <row r="177" spans="3:21">
      <c r="C177" s="25"/>
      <c r="D177" s="25"/>
      <c r="E177" s="85"/>
      <c r="F177" s="90"/>
      <c r="G177" s="25"/>
      <c r="H177" s="85"/>
      <c r="I177" s="25"/>
      <c r="J177" s="25"/>
      <c r="K177" s="85"/>
      <c r="L177" s="25"/>
      <c r="M177" s="26"/>
      <c r="N177" s="86"/>
      <c r="O177" s="26"/>
      <c r="P177" s="26"/>
      <c r="Q177" s="26"/>
      <c r="R177" s="26"/>
      <c r="S177" s="26"/>
      <c r="T177" s="26"/>
      <c r="U177" s="26"/>
    </row>
    <row r="178" spans="3:21">
      <c r="C178" s="25"/>
      <c r="D178" s="25"/>
      <c r="E178" s="85"/>
      <c r="F178" s="90"/>
      <c r="G178" s="25"/>
      <c r="H178" s="85"/>
      <c r="I178" s="25"/>
      <c r="J178" s="25"/>
      <c r="K178" s="85"/>
      <c r="L178" s="25"/>
      <c r="M178" s="26"/>
      <c r="N178" s="86"/>
      <c r="O178" s="26"/>
      <c r="P178" s="26"/>
      <c r="Q178" s="26"/>
      <c r="R178" s="26"/>
      <c r="S178" s="26"/>
      <c r="T178" s="26"/>
      <c r="U178" s="26"/>
    </row>
    <row r="179" spans="3:21">
      <c r="C179" s="25"/>
      <c r="D179" s="25"/>
      <c r="E179" s="85"/>
      <c r="F179" s="90"/>
      <c r="G179" s="25"/>
      <c r="H179" s="85"/>
      <c r="I179" s="25"/>
      <c r="J179" s="25"/>
      <c r="K179" s="85"/>
      <c r="L179" s="25"/>
      <c r="M179" s="26"/>
      <c r="N179" s="86"/>
      <c r="O179" s="26"/>
      <c r="P179" s="26"/>
      <c r="Q179" s="26"/>
      <c r="R179" s="26"/>
      <c r="S179" s="26"/>
      <c r="T179" s="26"/>
      <c r="U179" s="26"/>
    </row>
    <row r="180" spans="3:21">
      <c r="C180" s="25"/>
      <c r="D180" s="25"/>
      <c r="E180" s="85"/>
      <c r="F180" s="90"/>
      <c r="G180" s="25"/>
      <c r="H180" s="85"/>
      <c r="I180" s="25"/>
      <c r="J180" s="25"/>
      <c r="K180" s="85"/>
      <c r="L180" s="25"/>
      <c r="M180" s="26"/>
      <c r="N180" s="86"/>
      <c r="O180" s="26"/>
      <c r="P180" s="26"/>
      <c r="Q180" s="26"/>
      <c r="R180" s="26"/>
      <c r="S180" s="26"/>
      <c r="T180" s="26"/>
      <c r="U180" s="26"/>
    </row>
    <row r="181" spans="3:21">
      <c r="C181" s="25"/>
      <c r="D181" s="25"/>
      <c r="E181" s="85"/>
      <c r="F181" s="25"/>
      <c r="G181" s="25"/>
      <c r="H181" s="85"/>
      <c r="I181" s="25"/>
      <c r="J181" s="25"/>
      <c r="K181" s="85"/>
      <c r="L181" s="25"/>
      <c r="M181" s="26"/>
      <c r="N181" s="86"/>
      <c r="O181" s="26"/>
      <c r="P181" s="26"/>
      <c r="Q181" s="26"/>
      <c r="R181" s="26"/>
      <c r="S181" s="26"/>
      <c r="T181" s="26"/>
      <c r="U181" s="26"/>
    </row>
    <row r="182" spans="3:21">
      <c r="C182" s="25"/>
      <c r="D182" s="25"/>
      <c r="E182" s="85"/>
      <c r="F182" s="25"/>
      <c r="G182" s="25"/>
      <c r="H182" s="85"/>
      <c r="I182" s="25"/>
      <c r="J182" s="25"/>
      <c r="K182" s="85"/>
      <c r="L182" s="25"/>
      <c r="M182" s="26"/>
      <c r="N182" s="86"/>
      <c r="O182" s="26"/>
      <c r="P182" s="26"/>
      <c r="Q182" s="26"/>
      <c r="R182" s="26"/>
      <c r="S182" s="26"/>
      <c r="T182" s="26"/>
      <c r="U182" s="26"/>
    </row>
    <row r="183" spans="3:21">
      <c r="C183" s="25"/>
      <c r="D183" s="25"/>
      <c r="E183" s="85"/>
      <c r="F183" s="25"/>
      <c r="G183" s="25"/>
      <c r="H183" s="85"/>
      <c r="I183" s="25"/>
      <c r="J183" s="25"/>
      <c r="K183" s="85"/>
      <c r="L183" s="25"/>
      <c r="M183" s="26"/>
      <c r="N183" s="86"/>
      <c r="O183" s="26"/>
      <c r="P183" s="26"/>
      <c r="Q183" s="26"/>
      <c r="R183" s="26"/>
      <c r="S183" s="26"/>
      <c r="T183" s="26"/>
      <c r="U183" s="26"/>
    </row>
    <row r="184" spans="3:21">
      <c r="C184" s="25"/>
      <c r="D184" s="25"/>
      <c r="E184" s="85"/>
      <c r="F184" s="25"/>
      <c r="G184" s="25"/>
      <c r="H184" s="85"/>
      <c r="I184" s="25"/>
      <c r="J184" s="25"/>
      <c r="K184" s="85"/>
      <c r="L184" s="25"/>
      <c r="M184" s="26"/>
      <c r="N184" s="86"/>
      <c r="O184" s="26"/>
      <c r="P184" s="26"/>
      <c r="Q184" s="26"/>
      <c r="R184" s="26"/>
      <c r="S184" s="26"/>
      <c r="T184" s="26"/>
      <c r="U184" s="26"/>
    </row>
    <row r="185" spans="3:21">
      <c r="C185" s="25"/>
      <c r="D185" s="25"/>
      <c r="E185" s="85"/>
      <c r="F185" s="25"/>
      <c r="G185" s="25"/>
      <c r="H185" s="85"/>
      <c r="I185" s="25"/>
      <c r="J185" s="25"/>
      <c r="K185" s="85"/>
      <c r="L185" s="25"/>
      <c r="M185" s="26"/>
      <c r="N185" s="86"/>
      <c r="O185" s="26"/>
      <c r="P185" s="26"/>
      <c r="Q185" s="26"/>
      <c r="R185" s="26"/>
      <c r="S185" s="26"/>
      <c r="T185" s="26"/>
      <c r="U185" s="26"/>
    </row>
    <row r="186" spans="3:21">
      <c r="C186" s="25"/>
      <c r="D186" s="25"/>
      <c r="E186" s="85"/>
      <c r="F186" s="25"/>
      <c r="G186" s="25"/>
      <c r="H186" s="85"/>
      <c r="I186" s="25"/>
      <c r="J186" s="25"/>
      <c r="K186" s="85"/>
      <c r="L186" s="25"/>
      <c r="M186" s="26"/>
      <c r="N186" s="86"/>
      <c r="O186" s="26"/>
      <c r="P186" s="26"/>
      <c r="Q186" s="26"/>
      <c r="R186" s="26"/>
      <c r="S186" s="26"/>
      <c r="T186" s="26"/>
      <c r="U186" s="26"/>
    </row>
    <row r="187" spans="3:21">
      <c r="C187" s="25"/>
      <c r="D187" s="25"/>
      <c r="E187" s="85"/>
      <c r="F187" s="25"/>
      <c r="G187" s="25"/>
      <c r="H187" s="85"/>
      <c r="I187" s="25"/>
      <c r="J187" s="25"/>
      <c r="K187" s="85"/>
      <c r="L187" s="25"/>
      <c r="M187" s="26"/>
      <c r="N187" s="86"/>
      <c r="O187" s="26"/>
      <c r="P187" s="26"/>
      <c r="Q187" s="26"/>
      <c r="R187" s="26"/>
      <c r="S187" s="26"/>
      <c r="T187" s="26"/>
      <c r="U187" s="26"/>
    </row>
    <row r="188" spans="3:21">
      <c r="C188" s="25"/>
      <c r="D188" s="25"/>
      <c r="E188" s="85"/>
      <c r="F188" s="25"/>
      <c r="G188" s="25"/>
      <c r="H188" s="85"/>
      <c r="I188" s="25"/>
      <c r="J188" s="25"/>
      <c r="K188" s="85"/>
      <c r="L188" s="25"/>
      <c r="M188" s="26"/>
      <c r="N188" s="86"/>
      <c r="O188" s="26"/>
      <c r="P188" s="26"/>
      <c r="Q188" s="26"/>
      <c r="R188" s="26"/>
      <c r="S188" s="26"/>
      <c r="T188" s="26"/>
      <c r="U188" s="26"/>
    </row>
    <row r="189" spans="3:21">
      <c r="C189" s="25"/>
      <c r="D189" s="25"/>
      <c r="E189" s="85"/>
      <c r="F189" s="25"/>
      <c r="G189" s="25"/>
      <c r="H189" s="85"/>
      <c r="I189" s="25"/>
      <c r="J189" s="25"/>
      <c r="K189" s="85"/>
      <c r="L189" s="25"/>
      <c r="M189" s="26"/>
      <c r="N189" s="86"/>
      <c r="O189" s="26"/>
      <c r="P189" s="26"/>
      <c r="Q189" s="26"/>
      <c r="R189" s="26"/>
      <c r="S189" s="26"/>
      <c r="T189" s="26"/>
      <c r="U189" s="26"/>
    </row>
    <row r="190" spans="3:21">
      <c r="C190" s="25"/>
      <c r="D190" s="25"/>
      <c r="E190" s="85"/>
      <c r="F190" s="25"/>
      <c r="G190" s="25"/>
      <c r="H190" s="85"/>
      <c r="I190" s="25"/>
      <c r="J190" s="25"/>
      <c r="K190" s="85"/>
      <c r="L190" s="25"/>
      <c r="M190" s="26"/>
      <c r="N190" s="86"/>
      <c r="O190" s="26"/>
      <c r="P190" s="26"/>
      <c r="Q190" s="26"/>
      <c r="R190" s="26"/>
      <c r="S190" s="26"/>
      <c r="T190" s="26"/>
      <c r="U190" s="26"/>
    </row>
    <row r="191" spans="3:21">
      <c r="C191" s="25"/>
      <c r="D191" s="25"/>
      <c r="E191" s="85"/>
      <c r="F191" s="25"/>
      <c r="G191" s="25"/>
      <c r="H191" s="85"/>
      <c r="I191" s="25"/>
      <c r="J191" s="25"/>
      <c r="K191" s="85"/>
      <c r="L191" s="25"/>
      <c r="M191" s="26"/>
      <c r="N191" s="86"/>
      <c r="O191" s="26"/>
      <c r="P191" s="26"/>
      <c r="Q191" s="26"/>
      <c r="R191" s="26"/>
      <c r="S191" s="26"/>
      <c r="T191" s="26"/>
      <c r="U191" s="26"/>
    </row>
    <row r="192" spans="3:21">
      <c r="C192" s="25"/>
      <c r="D192" s="25"/>
      <c r="E192" s="85"/>
      <c r="F192" s="25"/>
      <c r="G192" s="25"/>
      <c r="H192" s="85"/>
      <c r="I192" s="25"/>
      <c r="J192" s="25"/>
      <c r="K192" s="85"/>
      <c r="L192" s="25"/>
      <c r="M192" s="26"/>
      <c r="N192" s="86"/>
      <c r="O192" s="26"/>
      <c r="P192" s="26"/>
      <c r="Q192" s="26"/>
      <c r="R192" s="26"/>
      <c r="S192" s="26"/>
      <c r="T192" s="26"/>
      <c r="U192" s="26"/>
    </row>
    <row r="193" spans="3:21">
      <c r="C193" s="25"/>
      <c r="D193" s="25"/>
      <c r="E193" s="85"/>
      <c r="F193" s="25"/>
      <c r="G193" s="25"/>
      <c r="H193" s="85"/>
      <c r="I193" s="25"/>
      <c r="J193" s="25"/>
      <c r="K193" s="85"/>
      <c r="L193" s="25"/>
      <c r="M193" s="26"/>
      <c r="N193" s="86"/>
      <c r="O193" s="26"/>
      <c r="P193" s="26"/>
      <c r="Q193" s="26"/>
      <c r="R193" s="26"/>
      <c r="S193" s="26"/>
      <c r="T193" s="26"/>
      <c r="U193" s="26"/>
    </row>
    <row r="194" spans="3:21">
      <c r="C194" s="25"/>
      <c r="D194" s="25"/>
      <c r="E194" s="85"/>
      <c r="F194" s="25"/>
      <c r="G194" s="25"/>
      <c r="H194" s="85"/>
      <c r="I194" s="25"/>
      <c r="J194" s="25"/>
      <c r="K194" s="85"/>
      <c r="L194" s="25"/>
      <c r="M194" s="26"/>
      <c r="N194" s="86"/>
      <c r="O194" s="26"/>
      <c r="P194" s="26"/>
      <c r="Q194" s="26"/>
      <c r="R194" s="26"/>
      <c r="S194" s="26"/>
      <c r="T194" s="26"/>
      <c r="U194" s="26"/>
    </row>
    <row r="195" spans="3:21">
      <c r="C195" s="25"/>
      <c r="D195" s="25"/>
      <c r="E195" s="85"/>
      <c r="F195" s="25"/>
      <c r="G195" s="25"/>
      <c r="H195" s="85"/>
      <c r="I195" s="25"/>
      <c r="J195" s="25"/>
      <c r="K195" s="85"/>
      <c r="L195" s="25"/>
      <c r="M195" s="26"/>
      <c r="N195" s="86"/>
      <c r="O195" s="26"/>
      <c r="P195" s="26"/>
      <c r="Q195" s="26"/>
      <c r="R195" s="26"/>
      <c r="S195" s="26"/>
      <c r="T195" s="26"/>
      <c r="U195" s="26"/>
    </row>
    <row r="196" spans="3:21">
      <c r="C196" s="25"/>
      <c r="D196" s="25"/>
      <c r="E196" s="85"/>
      <c r="F196" s="25"/>
      <c r="G196" s="25"/>
      <c r="H196" s="85"/>
      <c r="I196" s="25"/>
      <c r="J196" s="25"/>
      <c r="K196" s="85"/>
      <c r="L196" s="25"/>
      <c r="M196" s="26"/>
      <c r="N196" s="86"/>
      <c r="O196" s="26"/>
      <c r="P196" s="26"/>
      <c r="Q196" s="26"/>
      <c r="R196" s="26"/>
      <c r="S196" s="26"/>
      <c r="T196" s="26"/>
      <c r="U196" s="26"/>
    </row>
    <row r="197" spans="3:21">
      <c r="C197" s="25"/>
      <c r="D197" s="25"/>
      <c r="E197" s="85"/>
      <c r="F197" s="25"/>
      <c r="G197" s="25"/>
      <c r="H197" s="85"/>
      <c r="I197" s="25"/>
      <c r="J197" s="25"/>
      <c r="K197" s="85"/>
      <c r="L197" s="25"/>
      <c r="M197" s="26"/>
      <c r="N197" s="86"/>
      <c r="O197" s="26"/>
      <c r="P197" s="26"/>
      <c r="Q197" s="26"/>
      <c r="R197" s="26"/>
      <c r="S197" s="26"/>
      <c r="T197" s="26"/>
      <c r="U197" s="26"/>
    </row>
    <row r="198" spans="3:21">
      <c r="C198" s="25"/>
      <c r="D198" s="25"/>
      <c r="E198" s="85"/>
      <c r="F198" s="25"/>
      <c r="G198" s="25"/>
      <c r="H198" s="85"/>
      <c r="I198" s="25"/>
      <c r="J198" s="25"/>
      <c r="K198" s="85"/>
      <c r="L198" s="25"/>
      <c r="M198" s="26"/>
      <c r="N198" s="86"/>
      <c r="O198" s="26"/>
      <c r="P198" s="26"/>
      <c r="Q198" s="26"/>
      <c r="R198" s="26"/>
      <c r="S198" s="26"/>
      <c r="T198" s="26"/>
      <c r="U198" s="26"/>
    </row>
    <row r="199" spans="3:21">
      <c r="C199" s="25"/>
      <c r="D199" s="25"/>
      <c r="E199" s="85"/>
      <c r="F199" s="25"/>
      <c r="G199" s="25"/>
      <c r="H199" s="85"/>
      <c r="I199" s="25"/>
      <c r="J199" s="25"/>
      <c r="K199" s="85"/>
      <c r="L199" s="25"/>
      <c r="M199" s="26"/>
      <c r="N199" s="86"/>
      <c r="O199" s="26"/>
      <c r="P199" s="26"/>
      <c r="Q199" s="26"/>
      <c r="R199" s="26"/>
      <c r="S199" s="26"/>
      <c r="T199" s="26"/>
      <c r="U199" s="26"/>
    </row>
    <row r="200" spans="3:21">
      <c r="C200" s="25"/>
      <c r="D200" s="25"/>
      <c r="E200" s="85"/>
      <c r="F200" s="25"/>
      <c r="G200" s="25"/>
      <c r="H200" s="85"/>
      <c r="I200" s="25"/>
      <c r="J200" s="25"/>
      <c r="K200" s="85"/>
      <c r="L200" s="25"/>
      <c r="M200" s="26"/>
      <c r="N200" s="86"/>
      <c r="O200" s="26"/>
      <c r="P200" s="26"/>
      <c r="Q200" s="26"/>
      <c r="R200" s="26"/>
      <c r="S200" s="26"/>
      <c r="T200" s="26"/>
      <c r="U200" s="26"/>
    </row>
    <row r="201" spans="3:21">
      <c r="C201" s="25"/>
      <c r="D201" s="25"/>
      <c r="E201" s="85"/>
      <c r="F201" s="25"/>
      <c r="G201" s="25"/>
      <c r="H201" s="85"/>
      <c r="I201" s="25"/>
      <c r="J201" s="25"/>
      <c r="K201" s="85"/>
      <c r="L201" s="25"/>
      <c r="M201" s="26"/>
      <c r="N201" s="86"/>
      <c r="O201" s="26"/>
      <c r="P201" s="26"/>
      <c r="Q201" s="26"/>
      <c r="R201" s="26"/>
      <c r="S201" s="26"/>
      <c r="T201" s="26"/>
      <c r="U201" s="26"/>
    </row>
    <row r="202" spans="3:21">
      <c r="C202" s="25"/>
      <c r="D202" s="25"/>
      <c r="E202" s="85"/>
      <c r="F202" s="25"/>
      <c r="G202" s="25"/>
      <c r="H202" s="85"/>
      <c r="I202" s="25"/>
      <c r="J202" s="25"/>
      <c r="K202" s="85"/>
      <c r="L202" s="25"/>
      <c r="M202" s="26"/>
      <c r="N202" s="86"/>
      <c r="O202" s="26"/>
      <c r="P202" s="26"/>
      <c r="Q202" s="26"/>
      <c r="R202" s="26"/>
      <c r="S202" s="26"/>
      <c r="T202" s="26"/>
      <c r="U202" s="26"/>
    </row>
    <row r="203" spans="3:21">
      <c r="C203" s="25"/>
      <c r="D203" s="25"/>
      <c r="E203" s="85"/>
      <c r="F203" s="25"/>
      <c r="G203" s="25"/>
      <c r="H203" s="85"/>
      <c r="I203" s="25"/>
      <c r="J203" s="25"/>
      <c r="K203" s="85"/>
      <c r="L203" s="25"/>
      <c r="M203" s="26"/>
      <c r="N203" s="86"/>
      <c r="O203" s="26"/>
      <c r="P203" s="26"/>
      <c r="Q203" s="26"/>
      <c r="R203" s="26"/>
      <c r="S203" s="26"/>
      <c r="T203" s="26"/>
      <c r="U203" s="26"/>
    </row>
    <row r="204" spans="3:21">
      <c r="C204" s="25"/>
      <c r="D204" s="25"/>
      <c r="E204" s="85"/>
      <c r="F204" s="25"/>
      <c r="G204" s="25"/>
      <c r="H204" s="85"/>
      <c r="I204" s="25"/>
      <c r="J204" s="25"/>
      <c r="K204" s="85"/>
      <c r="L204" s="25"/>
      <c r="M204" s="26"/>
      <c r="N204" s="86"/>
      <c r="O204" s="26"/>
      <c r="P204" s="26"/>
      <c r="Q204" s="26"/>
      <c r="R204" s="26"/>
      <c r="S204" s="26"/>
      <c r="T204" s="26"/>
      <c r="U204" s="26"/>
    </row>
    <row r="205" spans="3:21">
      <c r="C205" s="25"/>
      <c r="D205" s="25"/>
      <c r="E205" s="85"/>
      <c r="F205" s="25"/>
      <c r="G205" s="25"/>
      <c r="H205" s="85"/>
      <c r="I205" s="25"/>
      <c r="J205" s="25"/>
      <c r="K205" s="85"/>
      <c r="L205" s="25"/>
      <c r="M205" s="26"/>
      <c r="N205" s="86"/>
      <c r="O205" s="26"/>
      <c r="P205" s="26"/>
      <c r="Q205" s="26"/>
      <c r="R205" s="26"/>
      <c r="S205" s="26"/>
      <c r="T205" s="26"/>
      <c r="U205" s="26"/>
    </row>
    <row r="206" spans="3:21">
      <c r="C206" s="25"/>
      <c r="D206" s="25"/>
      <c r="E206" s="85"/>
      <c r="F206" s="25"/>
      <c r="G206" s="25"/>
      <c r="H206" s="85"/>
      <c r="I206" s="25"/>
      <c r="J206" s="25"/>
      <c r="K206" s="85"/>
      <c r="L206" s="25"/>
      <c r="M206" s="26"/>
      <c r="N206" s="86"/>
      <c r="O206" s="26"/>
      <c r="P206" s="26"/>
      <c r="Q206" s="26"/>
      <c r="R206" s="26"/>
      <c r="S206" s="26"/>
      <c r="T206" s="26"/>
      <c r="U206" s="26"/>
    </row>
    <row r="207" spans="3:21">
      <c r="C207" s="25"/>
      <c r="D207" s="25"/>
      <c r="E207" s="85"/>
      <c r="F207" s="25"/>
      <c r="G207" s="25"/>
      <c r="H207" s="85"/>
      <c r="I207" s="25"/>
      <c r="J207" s="25"/>
      <c r="K207" s="85"/>
      <c r="L207" s="25"/>
      <c r="M207" s="26"/>
      <c r="N207" s="86"/>
      <c r="O207" s="26"/>
      <c r="P207" s="26"/>
      <c r="Q207" s="26"/>
      <c r="R207" s="26"/>
      <c r="S207" s="26"/>
      <c r="T207" s="26"/>
      <c r="U207" s="26"/>
    </row>
    <row r="208" spans="3:21">
      <c r="C208" s="25"/>
      <c r="D208" s="25"/>
      <c r="E208" s="85"/>
      <c r="F208" s="25"/>
      <c r="G208" s="25"/>
      <c r="H208" s="85"/>
      <c r="I208" s="25"/>
      <c r="J208" s="25"/>
      <c r="K208" s="85"/>
      <c r="L208" s="25"/>
      <c r="M208" s="26"/>
      <c r="N208" s="86"/>
      <c r="O208" s="26"/>
      <c r="P208" s="26"/>
      <c r="Q208" s="26"/>
      <c r="R208" s="26"/>
      <c r="S208" s="26"/>
      <c r="T208" s="26"/>
      <c r="U208" s="26"/>
    </row>
    <row r="209" spans="3:21">
      <c r="C209" s="25"/>
      <c r="D209" s="25"/>
      <c r="E209" s="85"/>
      <c r="F209" s="25"/>
      <c r="G209" s="25"/>
      <c r="H209" s="85"/>
      <c r="I209" s="25"/>
      <c r="J209" s="25"/>
      <c r="K209" s="85"/>
      <c r="L209" s="25"/>
      <c r="M209" s="26"/>
      <c r="N209" s="86"/>
      <c r="O209" s="26"/>
      <c r="P209" s="26"/>
      <c r="Q209" s="26"/>
      <c r="R209" s="26"/>
      <c r="S209" s="26"/>
      <c r="T209" s="26"/>
      <c r="U209" s="26"/>
    </row>
  </sheetData>
  <mergeCells count="25"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  <mergeCell ref="C40:E40"/>
    <mergeCell ref="F40:H40"/>
    <mergeCell ref="I40:K40"/>
    <mergeCell ref="L40:N40"/>
    <mergeCell ref="I7:K7"/>
    <mergeCell ref="L7:N7"/>
    <mergeCell ref="B35:N35"/>
    <mergeCell ref="B36:N36"/>
    <mergeCell ref="B37:N37"/>
    <mergeCell ref="B38:B41"/>
    <mergeCell ref="C38:E39"/>
    <mergeCell ref="F38:H39"/>
    <mergeCell ref="I38:K39"/>
    <mergeCell ref="L38:N39"/>
  </mergeCells>
  <pageMargins left="0.34" right="0.22" top="0.36" bottom="0.82" header="0.64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Districtwise Target Vs Achievem</vt:lpstr>
      <vt:lpstr>'Districtwise Target Vs Achievem'!Print_Area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SLPC</cp:lastModifiedBy>
  <cp:lastPrinted>2021-08-27T10:03:37Z</cp:lastPrinted>
  <dcterms:created xsi:type="dcterms:W3CDTF">2020-10-29T16:34:17Z</dcterms:created>
  <dcterms:modified xsi:type="dcterms:W3CDTF">2021-08-27T10:03:41Z</dcterms:modified>
</cp:coreProperties>
</file>