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3040" windowHeight="9192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" l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M9" i="1"/>
  <c r="L9" i="1"/>
  <c r="H25" i="1" l="1"/>
  <c r="D31" i="1" l="1"/>
  <c r="M31" i="1" l="1"/>
  <c r="L31" i="1"/>
  <c r="J31" i="1"/>
  <c r="I31" i="1"/>
  <c r="G31" i="1"/>
  <c r="F31" i="1"/>
  <c r="C31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9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J83" i="1"/>
  <c r="H83" i="1"/>
  <c r="L64" i="1"/>
  <c r="I64" i="1"/>
  <c r="F64" i="1"/>
  <c r="C64" i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J61" i="1"/>
  <c r="K61" i="1" s="1"/>
  <c r="G61" i="1"/>
  <c r="H61" i="1" s="1"/>
  <c r="D61" i="1"/>
  <c r="E61" i="1" s="1"/>
  <c r="M60" i="1"/>
  <c r="N60" i="1" s="1"/>
  <c r="K60" i="1"/>
  <c r="G60" i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M42" i="1"/>
  <c r="N42" i="1" s="1"/>
  <c r="J42" i="1"/>
  <c r="K42" i="1" s="1"/>
  <c r="G42" i="1"/>
  <c r="H42" i="1" s="1"/>
  <c r="D42" i="1"/>
  <c r="E42" i="1" s="1"/>
  <c r="K30" i="1"/>
  <c r="H30" i="1"/>
  <c r="E30" i="1"/>
  <c r="K29" i="1"/>
  <c r="H29" i="1"/>
  <c r="E29" i="1"/>
  <c r="K28" i="1"/>
  <c r="H28" i="1"/>
  <c r="E28" i="1"/>
  <c r="K27" i="1"/>
  <c r="H27" i="1"/>
  <c r="E27" i="1"/>
  <c r="K26" i="1"/>
  <c r="H26" i="1"/>
  <c r="E26" i="1"/>
  <c r="K25" i="1"/>
  <c r="E25" i="1"/>
  <c r="K24" i="1"/>
  <c r="H24" i="1"/>
  <c r="E24" i="1"/>
  <c r="K23" i="1"/>
  <c r="H23" i="1"/>
  <c r="E23" i="1"/>
  <c r="K22" i="1"/>
  <c r="H22" i="1"/>
  <c r="E22" i="1"/>
  <c r="K21" i="1"/>
  <c r="H21" i="1"/>
  <c r="E21" i="1"/>
  <c r="K20" i="1"/>
  <c r="H20" i="1"/>
  <c r="E20" i="1"/>
  <c r="K19" i="1"/>
  <c r="H19" i="1"/>
  <c r="E19" i="1"/>
  <c r="K18" i="1"/>
  <c r="H18" i="1"/>
  <c r="E18" i="1"/>
  <c r="K17" i="1"/>
  <c r="H17" i="1"/>
  <c r="E17" i="1"/>
  <c r="K16" i="1"/>
  <c r="H16" i="1"/>
  <c r="E16" i="1"/>
  <c r="K15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E31" i="1" l="1"/>
  <c r="H31" i="1"/>
  <c r="N31" i="1"/>
  <c r="K31" i="1"/>
  <c r="D64" i="1"/>
  <c r="E64" i="1" s="1"/>
  <c r="M64" i="1"/>
  <c r="N64" i="1" s="1"/>
  <c r="G64" i="1"/>
  <c r="H64" i="1" s="1"/>
  <c r="J64" i="1"/>
  <c r="K64" i="1" s="1"/>
  <c r="N9" i="1"/>
  <c r="H60" i="1"/>
</calcChain>
</file>

<file path=xl/sharedStrings.xml><?xml version="1.0" encoding="utf-8"?>
<sst xmlns="http://schemas.openxmlformats.org/spreadsheetml/2006/main" count="88" uniqueCount="41">
  <si>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</si>
  <si>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</si>
  <si>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</si>
  <si>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</si>
  <si>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</si>
  <si>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</si>
  <si>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</si>
  <si>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</si>
  <si>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</si>
  <si>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</si>
  <si>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</si>
  <si>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</si>
  <si>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</si>
  <si>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</si>
  <si>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</si>
  <si>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</si>
  <si>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</si>
  <si>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</si>
  <si>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</si>
  <si>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</si>
  <si>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</si>
  <si>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</si>
  <si>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</si>
  <si>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</si>
  <si>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</si>
  <si>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</si>
  <si>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</si>
  <si>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</si>
  <si>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</si>
  <si>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</si>
  <si>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</si>
  <si>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</si>
  <si>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</si>
  <si>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</si>
  <si>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</si>
  <si>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>% age Achievement</t>
  </si>
  <si>
    <t>RUPNAGAR</t>
  </si>
  <si>
    <t>MUKTSAR SAHIB</t>
  </si>
  <si>
    <t>SLBC Punjab</t>
  </si>
  <si>
    <t xml:space="preserve"> DISTRICT WISE ACHIEVEMENTS VIS A VIS TARGETS  UNDER ANNUAL CREDIT PLAN 2020-21 UPTO MARCH 2021</t>
  </si>
  <si>
    <t>Annexure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</si>
</sst>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6"/>
      <color theme="1"/>
      <name val="Tahoma"/>
      <family val="2"/>
    </font>
    <font>
      <b/>
      <sz val="18"/>
      <name val="Calibri"/>
      <family val="2"/>
    </font>
    <font>
      <b/>
      <sz val="11"/>
      <color indexed="8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32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0" fontId="9" fillId="0" borderId="14" xfId="0" applyFont="1" applyBorder="1"/>
    <xf numFmtId="1" fontId="12" fillId="0" borderId="20" xfId="2" applyNumberFormat="1" applyFont="1" applyFill="1" applyBorder="1" applyAlignment="1">
      <alignment horizontal="right"/>
    </xf>
    <xf numFmtId="0" fontId="9" fillId="0" borderId="14" xfId="0" applyFont="1" applyFill="1" applyBorder="1"/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1" fontId="26" fillId="0" borderId="19" xfId="2" applyNumberFormat="1" applyFont="1" applyFill="1" applyBorder="1" applyAlignment="1">
      <alignment horizontal="right"/>
    </xf>
    <xf numFmtId="9" fontId="26" fillId="0" borderId="18" xfId="1" applyFont="1" applyFill="1" applyBorder="1" applyAlignment="1">
      <alignment horizontal="right"/>
    </xf>
    <xf numFmtId="0" fontId="9" fillId="0" borderId="27" xfId="0" applyFont="1" applyBorder="1"/>
    <xf numFmtId="1" fontId="26" fillId="0" borderId="21" xfId="2" applyNumberFormat="1" applyFont="1" applyFill="1" applyBorder="1" applyAlignment="1">
      <alignment horizontal="right"/>
    </xf>
    <xf numFmtId="0" fontId="9" fillId="0" borderId="1" xfId="0" applyFont="1" applyBorder="1"/>
    <xf numFmtId="9" fontId="26" fillId="2" borderId="33" xfId="1" applyFont="1" applyFill="1" applyBorder="1" applyAlignment="1">
      <alignment horizontal="right"/>
    </xf>
    <xf numFmtId="1" fontId="26" fillId="0" borderId="20" xfId="2" applyNumberFormat="1" applyFont="1" applyFill="1" applyBorder="1" applyAlignment="1">
      <alignment horizontal="right"/>
    </xf>
    <xf numFmtId="9" fontId="26" fillId="0" borderId="34" xfId="1" applyFont="1" applyFill="1" applyBorder="1" applyAlignment="1">
      <alignment horizontal="right"/>
    </xf>
    <xf numFmtId="9" fontId="26" fillId="0" borderId="30" xfId="1" applyFont="1" applyFill="1" applyBorder="1" applyAlignment="1">
      <alignment horizontal="right"/>
    </xf>
    <xf numFmtId="9" fontId="26" fillId="0" borderId="31" xfId="1" applyFont="1" applyFill="1" applyBorder="1" applyAlignment="1">
      <alignment horizontal="right"/>
    </xf>
    <xf numFmtId="9" fontId="26" fillId="2" borderId="31" xfId="1" applyFont="1" applyFill="1" applyBorder="1" applyAlignment="1">
      <alignment horizontal="right"/>
    </xf>
    <xf numFmtId="1" fontId="26" fillId="0" borderId="15" xfId="2" applyNumberFormat="1" applyFont="1" applyFill="1" applyBorder="1" applyAlignment="1">
      <alignment horizontal="right"/>
    </xf>
    <xf numFmtId="1" fontId="26" fillId="0" borderId="16" xfId="2" applyNumberFormat="1" applyFont="1" applyFill="1" applyBorder="1" applyAlignment="1">
      <alignment horizontal="right"/>
    </xf>
    <xf numFmtId="1" fontId="26" fillId="0" borderId="22" xfId="2" applyNumberFormat="1" applyFont="1" applyFill="1" applyBorder="1" applyAlignment="1">
      <alignment horizontal="right"/>
    </xf>
    <xf numFmtId="9" fontId="26" fillId="0" borderId="37" xfId="1" applyFont="1" applyFill="1" applyBorder="1" applyAlignment="1">
      <alignment horizontal="right"/>
    </xf>
    <xf numFmtId="9" fontId="26" fillId="0" borderId="39" xfId="1" applyFont="1" applyFill="1" applyBorder="1" applyAlignment="1">
      <alignment horizontal="right"/>
    </xf>
    <xf numFmtId="0" fontId="24" fillId="0" borderId="0" xfId="0" applyFont="1" applyFill="1"/>
    <xf numFmtId="1" fontId="26" fillId="0" borderId="35" xfId="2" applyNumberFormat="1" applyFont="1" applyFill="1" applyBorder="1" applyAlignment="1">
      <alignment horizontal="right"/>
    </xf>
    <xf numFmtId="1" fontId="26" fillId="0" borderId="25" xfId="2" applyNumberFormat="1" applyFont="1" applyFill="1" applyBorder="1" applyAlignment="1">
      <alignment horizontal="right"/>
    </xf>
    <xf numFmtId="1" fontId="26" fillId="0" borderId="36" xfId="2" applyNumberFormat="1" applyFont="1" applyFill="1" applyBorder="1" applyAlignment="1">
      <alignment horizontal="right"/>
    </xf>
    <xf numFmtId="1" fontId="26" fillId="0" borderId="38" xfId="2" applyNumberFormat="1" applyFont="1" applyFill="1" applyBorder="1" applyAlignment="1">
      <alignment horizontal="right"/>
    </xf>
    <xf numFmtId="1" fontId="26" fillId="0" borderId="40" xfId="2" applyNumberFormat="1" applyFont="1" applyFill="1" applyBorder="1" applyAlignment="1">
      <alignment horizontal="right"/>
    </xf>
    <xf numFmtId="1" fontId="26" fillId="0" borderId="32" xfId="2" applyNumberFormat="1" applyFont="1" applyFill="1" applyBorder="1" applyAlignment="1">
      <alignment horizontal="right"/>
    </xf>
    <xf numFmtId="9" fontId="26" fillId="0" borderId="33" xfId="1" applyFont="1" applyFill="1" applyBorder="1" applyAlignment="1">
      <alignment horizontal="right"/>
    </xf>
    <xf numFmtId="1" fontId="26" fillId="0" borderId="41" xfId="2" applyNumberFormat="1" applyFont="1" applyFill="1" applyBorder="1" applyAlignment="1">
      <alignment horizontal="right"/>
    </xf>
    <xf numFmtId="9" fontId="26" fillId="0" borderId="42" xfId="1" applyFont="1" applyFill="1" applyBorder="1" applyAlignment="1">
      <alignment horizontal="right"/>
    </xf>
    <xf numFmtId="0" fontId="22" fillId="0" borderId="0" xfId="0" applyFont="1" applyFill="1"/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7" fillId="0" borderId="13" xfId="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1" fontId="26" fillId="0" borderId="24" xfId="2" applyNumberFormat="1" applyFont="1" applyFill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right"/>
    </xf>
    <xf numFmtId="0" fontId="4" fillId="0" borderId="3" xfId="2" applyFont="1" applyFill="1" applyBorder="1" applyAlignment="1">
      <alignment horizontal="right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view="pageBreakPreview" zoomScale="70" zoomScaleNormal="89" zoomScaleSheetLayoutView="70" workbookViewId="0">
      <selection activeCell="I12" sqref="I12"/>
    </sheetView>
  </sheetViews>
  <sheetFormatPr defaultRowHeight="14.4"/>
  <cols>
    <col min="1" max="1" width="0.109375" customWidth="1"/>
    <col min="2" max="2" width="27.109375" customWidth="1"/>
    <col min="3" max="3" width="16.6640625" style="6" customWidth="1"/>
    <col min="4" max="4" width="17.33203125" style="6" customWidth="1"/>
    <col min="5" max="5" width="16.88671875" style="60" customWidth="1"/>
    <col min="6" max="6" width="15.109375" style="6" customWidth="1"/>
    <col min="7" max="7" width="17.88671875" style="6" customWidth="1"/>
    <col min="8" max="8" width="19.5546875" style="60" customWidth="1"/>
    <col min="9" max="9" width="17.109375" style="6" customWidth="1"/>
    <col min="10" max="10" width="16.88671875" style="6" customWidth="1"/>
    <col min="11" max="11" width="18.44140625" style="60" customWidth="1"/>
    <col min="12" max="12" width="20" style="6" customWidth="1"/>
    <col min="13" max="13" width="20.5546875" customWidth="1"/>
    <col min="14" max="14" width="19.44140625" style="30" customWidth="1"/>
    <col min="16" max="16" width="16.88671875" hidden="1" customWidth="1"/>
    <col min="17" max="17" width="0" hidden="1" customWidth="1"/>
  </cols>
  <sheetData>
    <row r="1" spans="2:17" s="32" customFormat="1" ht="21" thickBot="1">
      <c r="C1" s="49"/>
      <c r="D1" s="49"/>
      <c r="E1" s="49"/>
      <c r="F1" s="49"/>
      <c r="G1" s="49"/>
      <c r="H1" s="49"/>
      <c r="I1" s="49"/>
      <c r="J1" s="49"/>
      <c r="K1" s="49"/>
      <c r="L1" s="49"/>
      <c r="M1" s="104" t="s">
        <v>40</v>
      </c>
      <c r="N1" s="104"/>
    </row>
    <row r="2" spans="2:17" ht="45" customHeight="1" thickBot="1">
      <c r="B2" s="105" t="s">
        <v>39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7" ht="25.2" thickBot="1">
      <c r="B3" s="108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2:17" ht="18" thickBot="1">
      <c r="B4" s="111" t="s">
        <v>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2:17">
      <c r="B5" s="114" t="s">
        <v>3</v>
      </c>
      <c r="C5" s="117" t="s">
        <v>4</v>
      </c>
      <c r="D5" s="118"/>
      <c r="E5" s="119"/>
      <c r="F5" s="117" t="s">
        <v>5</v>
      </c>
      <c r="G5" s="118"/>
      <c r="H5" s="119"/>
      <c r="I5" s="117" t="s">
        <v>6</v>
      </c>
      <c r="J5" s="118"/>
      <c r="K5" s="118"/>
      <c r="L5" s="117" t="s">
        <v>7</v>
      </c>
      <c r="M5" s="118"/>
      <c r="N5" s="119"/>
    </row>
    <row r="6" spans="2:17" ht="69" customHeight="1" thickBot="1">
      <c r="B6" s="115"/>
      <c r="C6" s="120"/>
      <c r="D6" s="121"/>
      <c r="E6" s="122"/>
      <c r="F6" s="120"/>
      <c r="G6" s="121"/>
      <c r="H6" s="122"/>
      <c r="I6" s="120"/>
      <c r="J6" s="121"/>
      <c r="K6" s="121"/>
      <c r="L6" s="120"/>
      <c r="M6" s="121"/>
      <c r="N6" s="122"/>
    </row>
    <row r="7" spans="2:17" ht="15.6" thickBot="1">
      <c r="B7" s="115"/>
      <c r="C7" s="123">
        <v>1</v>
      </c>
      <c r="D7" s="124"/>
      <c r="E7" s="125"/>
      <c r="F7" s="123">
        <v>2</v>
      </c>
      <c r="G7" s="124"/>
      <c r="H7" s="125"/>
      <c r="I7" s="123">
        <v>3</v>
      </c>
      <c r="J7" s="124"/>
      <c r="K7" s="124"/>
      <c r="L7" s="123">
        <v>4</v>
      </c>
      <c r="M7" s="124"/>
      <c r="N7" s="125"/>
    </row>
    <row r="8" spans="2:17" ht="28.2" thickBot="1">
      <c r="B8" s="116"/>
      <c r="C8" s="100" t="s">
        <v>8</v>
      </c>
      <c r="D8" s="100" t="s">
        <v>9</v>
      </c>
      <c r="E8" s="100" t="s">
        <v>35</v>
      </c>
      <c r="F8" s="100" t="s">
        <v>8</v>
      </c>
      <c r="G8" s="100" t="s">
        <v>9</v>
      </c>
      <c r="H8" s="100" t="s">
        <v>35</v>
      </c>
      <c r="I8" s="100" t="s">
        <v>8</v>
      </c>
      <c r="J8" s="100" t="s">
        <v>9</v>
      </c>
      <c r="K8" s="102" t="s">
        <v>35</v>
      </c>
      <c r="L8" s="100" t="s">
        <v>8</v>
      </c>
      <c r="M8" s="100" t="s">
        <v>9</v>
      </c>
      <c r="N8" s="100" t="s">
        <v>35</v>
      </c>
    </row>
    <row r="9" spans="2:17" ht="30.75" customHeight="1">
      <c r="B9" s="3" t="s">
        <v>11</v>
      </c>
      <c r="C9" s="44">
        <v>5085.7930999999999</v>
      </c>
      <c r="D9" s="45">
        <v>5863.1720865474172</v>
      </c>
      <c r="E9" s="34">
        <f t="shared" ref="E9:E31" si="0">D9/C9</f>
        <v>1.1528530499102327</v>
      </c>
      <c r="F9" s="44">
        <v>3215.0691000000002</v>
      </c>
      <c r="G9" s="45">
        <v>2859.1348070138797</v>
      </c>
      <c r="H9" s="34">
        <f t="shared" ref="H9:H31" si="1">G9/F9</f>
        <v>0.88929186841237085</v>
      </c>
      <c r="I9" s="50">
        <v>1623.6089999999999</v>
      </c>
      <c r="J9" s="51">
        <v>1381.2445807014558</v>
      </c>
      <c r="K9" s="40">
        <f t="shared" ref="K9:K31" si="2">J9/I9</f>
        <v>0.85072488554907977</v>
      </c>
      <c r="L9" s="103">
        <f>C9+F9+I9</f>
        <v>9924.4712</v>
      </c>
      <c r="M9" s="51">
        <f>D9+G9+J9</f>
        <v>10103.551474262753</v>
      </c>
      <c r="N9" s="34">
        <f t="shared" ref="N9:N31" si="3">M9/L9</f>
        <v>1.0180443139643303</v>
      </c>
      <c r="Q9">
        <f>J9/10000</f>
        <v>0.13812445807014559</v>
      </c>
    </row>
    <row r="10" spans="2:17" ht="30.75" customHeight="1">
      <c r="B10" s="3" t="s">
        <v>12</v>
      </c>
      <c r="C10" s="33">
        <v>4165</v>
      </c>
      <c r="D10" s="39">
        <v>3440.2170999999998</v>
      </c>
      <c r="E10" s="42">
        <f t="shared" si="0"/>
        <v>0.82598249699879944</v>
      </c>
      <c r="F10" s="33">
        <v>356</v>
      </c>
      <c r="G10" s="39">
        <v>317.86930000000001</v>
      </c>
      <c r="H10" s="42">
        <f t="shared" si="1"/>
        <v>0.89289129213483154</v>
      </c>
      <c r="I10" s="52">
        <v>719</v>
      </c>
      <c r="J10" s="39">
        <v>485.38720000000001</v>
      </c>
      <c r="K10" s="41">
        <f t="shared" si="2"/>
        <v>0.67508650904033385</v>
      </c>
      <c r="L10" s="33">
        <f t="shared" ref="L10:L30" si="4">C10+F10+I10</f>
        <v>5240</v>
      </c>
      <c r="M10" s="39">
        <f t="shared" ref="M10:M30" si="5">D10+G10+J10</f>
        <v>4243.4735999999994</v>
      </c>
      <c r="N10" s="42">
        <f t="shared" si="3"/>
        <v>0.80982320610687009</v>
      </c>
      <c r="Q10">
        <f t="shared" ref="Q10:Q30" si="6">J10/10000</f>
        <v>4.853872E-2</v>
      </c>
    </row>
    <row r="11" spans="2:17" ht="30.75" customHeight="1">
      <c r="B11" s="5" t="s">
        <v>13</v>
      </c>
      <c r="C11" s="33">
        <v>6057.7366000000002</v>
      </c>
      <c r="D11" s="39">
        <v>6286.1183000000001</v>
      </c>
      <c r="E11" s="42">
        <f t="shared" si="0"/>
        <v>1.0377008303728492</v>
      </c>
      <c r="F11" s="33">
        <v>1319.2432199999998</v>
      </c>
      <c r="G11" s="39">
        <v>1392.5351000000001</v>
      </c>
      <c r="H11" s="42">
        <f t="shared" si="1"/>
        <v>1.0555560027816555</v>
      </c>
      <c r="I11" s="52">
        <v>2556.2775000000001</v>
      </c>
      <c r="J11" s="39">
        <v>2344.1657</v>
      </c>
      <c r="K11" s="41">
        <f t="shared" si="2"/>
        <v>0.91702317138886524</v>
      </c>
      <c r="L11" s="33">
        <f t="shared" si="4"/>
        <v>9933.2573200000006</v>
      </c>
      <c r="M11" s="39">
        <f t="shared" si="5"/>
        <v>10022.819100000001</v>
      </c>
      <c r="N11" s="42">
        <f t="shared" si="3"/>
        <v>1.0090163555734808</v>
      </c>
      <c r="Q11">
        <f t="shared" si="6"/>
        <v>0.23441656999999999</v>
      </c>
    </row>
    <row r="12" spans="2:17" ht="30.75" customHeight="1">
      <c r="B12" s="5" t="s">
        <v>14</v>
      </c>
      <c r="C12" s="33">
        <v>3105.2</v>
      </c>
      <c r="D12" s="39">
        <v>3397.3668894602133</v>
      </c>
      <c r="E12" s="42">
        <f t="shared" si="0"/>
        <v>1.0940895560544293</v>
      </c>
      <c r="F12" s="33">
        <v>699</v>
      </c>
      <c r="G12" s="39">
        <v>577.89375095619891</v>
      </c>
      <c r="H12" s="42">
        <f t="shared" si="1"/>
        <v>0.82674356359971235</v>
      </c>
      <c r="I12" s="52">
        <v>213.002635</v>
      </c>
      <c r="J12" s="39">
        <v>187.38484010000002</v>
      </c>
      <c r="K12" s="41">
        <f t="shared" si="2"/>
        <v>0.87973015028663859</v>
      </c>
      <c r="L12" s="33">
        <f t="shared" si="4"/>
        <v>4017.2026349999996</v>
      </c>
      <c r="M12" s="39">
        <f t="shared" si="5"/>
        <v>4162.6454805164121</v>
      </c>
      <c r="N12" s="42">
        <f t="shared" si="3"/>
        <v>1.0362050060032415</v>
      </c>
      <c r="Q12">
        <f t="shared" si="6"/>
        <v>1.8738484010000001E-2</v>
      </c>
    </row>
    <row r="13" spans="2:17" ht="30.75" customHeight="1">
      <c r="B13" s="5" t="s">
        <v>15</v>
      </c>
      <c r="C13" s="33">
        <v>4083.2764316049993</v>
      </c>
      <c r="D13" s="39">
        <v>3309.2110974680004</v>
      </c>
      <c r="E13" s="42">
        <f t="shared" si="0"/>
        <v>0.81043033771957007</v>
      </c>
      <c r="F13" s="33">
        <v>713.69050000000004</v>
      </c>
      <c r="G13" s="39">
        <v>474.85169999999999</v>
      </c>
      <c r="H13" s="42">
        <f t="shared" si="1"/>
        <v>0.66534681349968927</v>
      </c>
      <c r="I13" s="52">
        <v>260.40001269999999</v>
      </c>
      <c r="J13" s="39">
        <v>104.735080564</v>
      </c>
      <c r="K13" s="41">
        <f t="shared" si="2"/>
        <v>0.40220843109044901</v>
      </c>
      <c r="L13" s="33">
        <f t="shared" si="4"/>
        <v>5057.3669443049994</v>
      </c>
      <c r="M13" s="39">
        <f t="shared" si="5"/>
        <v>3888.7978780320004</v>
      </c>
      <c r="N13" s="42">
        <f t="shared" si="3"/>
        <v>0.76893725941937008</v>
      </c>
      <c r="Q13">
        <f t="shared" si="6"/>
        <v>1.04735080564E-2</v>
      </c>
    </row>
    <row r="14" spans="2:17" ht="30.75" customHeight="1">
      <c r="B14" s="5" t="s">
        <v>16</v>
      </c>
      <c r="C14" s="33">
        <v>4163.3500000000004</v>
      </c>
      <c r="D14" s="39">
        <v>1977.5568000000001</v>
      </c>
      <c r="E14" s="42">
        <f t="shared" si="0"/>
        <v>0.47499172541342904</v>
      </c>
      <c r="F14" s="33">
        <v>1200.606</v>
      </c>
      <c r="G14" s="39">
        <v>1635.6485</v>
      </c>
      <c r="H14" s="42">
        <f t="shared" si="1"/>
        <v>1.3623524286901783</v>
      </c>
      <c r="I14" s="52">
        <v>725.30200000000002</v>
      </c>
      <c r="J14" s="39">
        <v>135.95920000000001</v>
      </c>
      <c r="K14" s="41">
        <f t="shared" si="2"/>
        <v>0.18745184764415376</v>
      </c>
      <c r="L14" s="33">
        <f t="shared" si="4"/>
        <v>6089.2579999999998</v>
      </c>
      <c r="M14" s="39">
        <f t="shared" si="5"/>
        <v>3749.1644999999999</v>
      </c>
      <c r="N14" s="42">
        <f t="shared" si="3"/>
        <v>0.61570137116870394</v>
      </c>
      <c r="Q14">
        <f t="shared" si="6"/>
        <v>1.3595920000000001E-2</v>
      </c>
    </row>
    <row r="15" spans="2:17" ht="30.75" customHeight="1">
      <c r="B15" s="5" t="s">
        <v>17</v>
      </c>
      <c r="C15" s="33">
        <v>6675.2504489840003</v>
      </c>
      <c r="D15" s="39">
        <v>4685.6905580000002</v>
      </c>
      <c r="E15" s="42">
        <f t="shared" si="0"/>
        <v>0.70194977608865317</v>
      </c>
      <c r="F15" s="33">
        <v>1087.4995926000001</v>
      </c>
      <c r="G15" s="39">
        <v>472.829992</v>
      </c>
      <c r="H15" s="42">
        <f t="shared" si="1"/>
        <v>0.43478636242019675</v>
      </c>
      <c r="I15" s="52">
        <v>501.99995199999995</v>
      </c>
      <c r="J15" s="39">
        <v>237.23414199999999</v>
      </c>
      <c r="K15" s="41">
        <f t="shared" si="2"/>
        <v>0.47257801729829652</v>
      </c>
      <c r="L15" s="33">
        <f t="shared" si="4"/>
        <v>8264.7499935840005</v>
      </c>
      <c r="M15" s="39">
        <f t="shared" si="5"/>
        <v>5395.7546920000004</v>
      </c>
      <c r="N15" s="42">
        <f t="shared" si="3"/>
        <v>0.65286363122765634</v>
      </c>
      <c r="Q15">
        <f t="shared" si="6"/>
        <v>2.3723414199999997E-2</v>
      </c>
    </row>
    <row r="16" spans="2:17" ht="30.75" customHeight="1">
      <c r="B16" s="5" t="s">
        <v>18</v>
      </c>
      <c r="C16" s="33">
        <v>3398.2248</v>
      </c>
      <c r="D16" s="39">
        <v>2110.2891</v>
      </c>
      <c r="E16" s="42">
        <f t="shared" si="0"/>
        <v>0.62099749845860697</v>
      </c>
      <c r="F16" s="33">
        <v>876.34119999999996</v>
      </c>
      <c r="G16" s="39">
        <v>582.07460000000003</v>
      </c>
      <c r="H16" s="42">
        <f t="shared" si="1"/>
        <v>0.66421001317751582</v>
      </c>
      <c r="I16" s="52">
        <v>309.62150000000003</v>
      </c>
      <c r="J16" s="39">
        <v>244.04820000000001</v>
      </c>
      <c r="K16" s="41">
        <f t="shared" si="2"/>
        <v>0.78821464271699471</v>
      </c>
      <c r="L16" s="33">
        <f t="shared" si="4"/>
        <v>4584.1875</v>
      </c>
      <c r="M16" s="39">
        <f t="shared" si="5"/>
        <v>2936.4119000000001</v>
      </c>
      <c r="N16" s="42">
        <f t="shared" si="3"/>
        <v>0.64055231161465365</v>
      </c>
      <c r="Q16">
        <f t="shared" si="6"/>
        <v>2.4404820000000001E-2</v>
      </c>
    </row>
    <row r="17" spans="2:19" ht="30.75" customHeight="1">
      <c r="B17" s="5" t="s">
        <v>19</v>
      </c>
      <c r="C17" s="33">
        <v>10643.44</v>
      </c>
      <c r="D17" s="39">
        <v>8991.9930839999997</v>
      </c>
      <c r="E17" s="42">
        <f t="shared" si="0"/>
        <v>0.84483898852250772</v>
      </c>
      <c r="F17" s="33">
        <v>1750.43</v>
      </c>
      <c r="G17" s="39">
        <v>2513.4841190000002</v>
      </c>
      <c r="H17" s="42">
        <f t="shared" si="1"/>
        <v>1.4359238124346589</v>
      </c>
      <c r="I17" s="52">
        <v>1113.7</v>
      </c>
      <c r="J17" s="39">
        <v>2770.7211520000001</v>
      </c>
      <c r="K17" s="41">
        <f t="shared" si="2"/>
        <v>2.4878523408458291</v>
      </c>
      <c r="L17" s="33">
        <f t="shared" si="4"/>
        <v>13507.570000000002</v>
      </c>
      <c r="M17" s="39">
        <f t="shared" si="5"/>
        <v>14276.198355</v>
      </c>
      <c r="N17" s="42">
        <f t="shared" si="3"/>
        <v>1.0569035255786199</v>
      </c>
      <c r="Q17">
        <f t="shared" si="6"/>
        <v>0.27707211520000002</v>
      </c>
    </row>
    <row r="18" spans="2:19" ht="30.75" customHeight="1">
      <c r="B18" s="5" t="s">
        <v>20</v>
      </c>
      <c r="C18" s="33">
        <v>6823.55</v>
      </c>
      <c r="D18" s="39">
        <v>3204.0096604820001</v>
      </c>
      <c r="E18" s="42">
        <f t="shared" si="0"/>
        <v>0.46955172314733534</v>
      </c>
      <c r="F18" s="33">
        <v>3347.6</v>
      </c>
      <c r="G18" s="39">
        <v>3777.0111508890823</v>
      </c>
      <c r="H18" s="42">
        <f t="shared" si="1"/>
        <v>1.1282743311294905</v>
      </c>
      <c r="I18" s="52">
        <v>3036.2515347499998</v>
      </c>
      <c r="J18" s="39">
        <v>2180.9532189000001</v>
      </c>
      <c r="K18" s="41">
        <f t="shared" si="2"/>
        <v>0.71830452580720605</v>
      </c>
      <c r="L18" s="33">
        <f t="shared" si="4"/>
        <v>13207.401534749999</v>
      </c>
      <c r="M18" s="39">
        <f t="shared" si="5"/>
        <v>9161.9740302710816</v>
      </c>
      <c r="N18" s="42">
        <f t="shared" si="3"/>
        <v>0.69369996862479033</v>
      </c>
      <c r="Q18">
        <f t="shared" si="6"/>
        <v>0.21809532189000003</v>
      </c>
    </row>
    <row r="19" spans="2:19" s="6" customFormat="1" ht="30.75" customHeight="1">
      <c r="B19" s="5" t="s">
        <v>21</v>
      </c>
      <c r="C19" s="33">
        <v>4336.8023000000003</v>
      </c>
      <c r="D19" s="39">
        <v>2656.6546227439999</v>
      </c>
      <c r="E19" s="42">
        <f t="shared" si="0"/>
        <v>0.61258375156829259</v>
      </c>
      <c r="F19" s="33">
        <v>1537.6008999999999</v>
      </c>
      <c r="G19" s="39">
        <v>830.67518191393003</v>
      </c>
      <c r="H19" s="42">
        <f t="shared" si="1"/>
        <v>0.54024108721185715</v>
      </c>
      <c r="I19" s="52">
        <v>1100.0071</v>
      </c>
      <c r="J19" s="39">
        <v>759.93654059999994</v>
      </c>
      <c r="K19" s="41">
        <f t="shared" si="2"/>
        <v>0.69084694144246883</v>
      </c>
      <c r="L19" s="33">
        <f t="shared" si="4"/>
        <v>6974.4103000000005</v>
      </c>
      <c r="M19" s="39">
        <f t="shared" si="5"/>
        <v>4247.26634525793</v>
      </c>
      <c r="N19" s="42">
        <f t="shared" si="3"/>
        <v>0.60897856056130362</v>
      </c>
      <c r="Q19">
        <f t="shared" si="6"/>
        <v>7.5993654059999999E-2</v>
      </c>
      <c r="S19"/>
    </row>
    <row r="20" spans="2:19" s="6" customFormat="1" ht="30.75" customHeight="1">
      <c r="B20" s="5" t="s">
        <v>22</v>
      </c>
      <c r="C20" s="33">
        <v>17765.045300000002</v>
      </c>
      <c r="D20" s="39">
        <v>10536.090502357581</v>
      </c>
      <c r="E20" s="42">
        <f t="shared" si="0"/>
        <v>0.59307985566226396</v>
      </c>
      <c r="F20" s="33">
        <v>16319.5</v>
      </c>
      <c r="G20" s="39">
        <v>19428.900216583894</v>
      </c>
      <c r="H20" s="42">
        <f t="shared" si="1"/>
        <v>1.1905328114576974</v>
      </c>
      <c r="I20" s="52">
        <v>14698.51</v>
      </c>
      <c r="J20" s="39">
        <v>2237.7756920109</v>
      </c>
      <c r="K20" s="41">
        <f t="shared" si="2"/>
        <v>0.15224507055551209</v>
      </c>
      <c r="L20" s="33">
        <f t="shared" si="4"/>
        <v>48783.0553</v>
      </c>
      <c r="M20" s="39">
        <f t="shared" si="5"/>
        <v>32202.766410952372</v>
      </c>
      <c r="N20" s="42">
        <f t="shared" si="3"/>
        <v>0.66012196679596602</v>
      </c>
      <c r="Q20">
        <f t="shared" si="6"/>
        <v>0.22377756920108999</v>
      </c>
      <c r="S20"/>
    </row>
    <row r="21" spans="2:19" ht="30.75" customHeight="1">
      <c r="B21" s="5" t="s">
        <v>23</v>
      </c>
      <c r="C21" s="33">
        <v>4639.2496000000001</v>
      </c>
      <c r="D21" s="39">
        <v>4157.7914000000001</v>
      </c>
      <c r="E21" s="42">
        <f t="shared" si="0"/>
        <v>0.89622067327440191</v>
      </c>
      <c r="F21" s="33">
        <v>684.92</v>
      </c>
      <c r="G21" s="39">
        <v>363.88369999999998</v>
      </c>
      <c r="H21" s="42">
        <f t="shared" si="1"/>
        <v>0.53127912748934181</v>
      </c>
      <c r="I21" s="52">
        <v>242.97</v>
      </c>
      <c r="J21" s="39">
        <v>72.455299999999994</v>
      </c>
      <c r="K21" s="41">
        <f t="shared" si="2"/>
        <v>0.29820677449890931</v>
      </c>
      <c r="L21" s="33">
        <f t="shared" si="4"/>
        <v>5567.1396000000004</v>
      </c>
      <c r="M21" s="39">
        <f t="shared" si="5"/>
        <v>4594.1304</v>
      </c>
      <c r="N21" s="42">
        <f t="shared" si="3"/>
        <v>0.82522277688168622</v>
      </c>
      <c r="Q21">
        <f t="shared" si="6"/>
        <v>7.2455299999999992E-3</v>
      </c>
    </row>
    <row r="22" spans="2:19" ht="30.75" customHeight="1">
      <c r="B22" s="5" t="s">
        <v>24</v>
      </c>
      <c r="C22" s="33">
        <v>7250.38</v>
      </c>
      <c r="D22" s="39">
        <v>5582.2839000000004</v>
      </c>
      <c r="E22" s="42">
        <f t="shared" si="0"/>
        <v>0.76992983816020677</v>
      </c>
      <c r="F22" s="33">
        <v>1840.9046000000001</v>
      </c>
      <c r="G22" s="39">
        <v>1537.2212999999999</v>
      </c>
      <c r="H22" s="42">
        <f t="shared" si="1"/>
        <v>0.83503582966765355</v>
      </c>
      <c r="I22" s="52">
        <v>842.24</v>
      </c>
      <c r="J22" s="39">
        <v>231.46879999999999</v>
      </c>
      <c r="K22" s="41">
        <f t="shared" si="2"/>
        <v>0.27482522796352582</v>
      </c>
      <c r="L22" s="33">
        <f t="shared" si="4"/>
        <v>9933.5246000000006</v>
      </c>
      <c r="M22" s="39">
        <f t="shared" si="5"/>
        <v>7350.9740000000002</v>
      </c>
      <c r="N22" s="42">
        <f t="shared" si="3"/>
        <v>0.74001669055110608</v>
      </c>
      <c r="Q22">
        <f t="shared" si="6"/>
        <v>2.3146879999999998E-2</v>
      </c>
    </row>
    <row r="23" spans="2:19" ht="30.75" customHeight="1">
      <c r="B23" s="5" t="s">
        <v>25</v>
      </c>
      <c r="C23" s="33">
        <v>3192.7299145779148</v>
      </c>
      <c r="D23" s="39">
        <v>1667.8869999999999</v>
      </c>
      <c r="E23" s="42">
        <f t="shared" si="0"/>
        <v>0.52240153242667819</v>
      </c>
      <c r="F23" s="33">
        <v>1919.7568940310844</v>
      </c>
      <c r="G23" s="39">
        <v>2038.4677999999999</v>
      </c>
      <c r="H23" s="42">
        <f t="shared" si="1"/>
        <v>1.0618364264444169</v>
      </c>
      <c r="I23" s="52">
        <v>1138.5600270117152</v>
      </c>
      <c r="J23" s="39">
        <v>906.14850000000001</v>
      </c>
      <c r="K23" s="41">
        <f t="shared" si="2"/>
        <v>0.7958723989092551</v>
      </c>
      <c r="L23" s="33">
        <f t="shared" si="4"/>
        <v>6251.0468356207148</v>
      </c>
      <c r="M23" s="39">
        <f t="shared" si="5"/>
        <v>4612.5033000000003</v>
      </c>
      <c r="N23" s="42">
        <f t="shared" si="3"/>
        <v>0.73787693826197176</v>
      </c>
      <c r="Q23">
        <f t="shared" si="6"/>
        <v>9.0614849999999997E-2</v>
      </c>
    </row>
    <row r="24" spans="2:19" ht="30.75" customHeight="1">
      <c r="B24" s="5" t="s">
        <v>37</v>
      </c>
      <c r="C24" s="33">
        <v>3980.5387000000001</v>
      </c>
      <c r="D24" s="39">
        <v>3584.3710000000001</v>
      </c>
      <c r="E24" s="42">
        <f t="shared" si="0"/>
        <v>0.90047384792415153</v>
      </c>
      <c r="F24" s="33">
        <v>154.94399999999999</v>
      </c>
      <c r="G24" s="39">
        <v>266.4101</v>
      </c>
      <c r="H24" s="42">
        <f t="shared" si="1"/>
        <v>1.7193960398595622</v>
      </c>
      <c r="I24" s="52">
        <v>180.14529999999999</v>
      </c>
      <c r="J24" s="39">
        <v>402.55959999999999</v>
      </c>
      <c r="K24" s="41">
        <f t="shared" si="2"/>
        <v>2.2346383724693344</v>
      </c>
      <c r="L24" s="33">
        <f t="shared" si="4"/>
        <v>4315.6280000000006</v>
      </c>
      <c r="M24" s="39">
        <f t="shared" si="5"/>
        <v>4253.3406999999997</v>
      </c>
      <c r="N24" s="42">
        <f t="shared" si="3"/>
        <v>0.98556703682523128</v>
      </c>
      <c r="Q24">
        <f t="shared" si="6"/>
        <v>4.025596E-2</v>
      </c>
    </row>
    <row r="25" spans="2:19" ht="30.75" customHeight="1">
      <c r="B25" s="5" t="s">
        <v>27</v>
      </c>
      <c r="C25" s="33">
        <v>3106.52</v>
      </c>
      <c r="D25" s="39">
        <v>1141.0958000000001</v>
      </c>
      <c r="E25" s="42">
        <f t="shared" si="0"/>
        <v>0.36732285644386647</v>
      </c>
      <c r="F25" s="33">
        <v>752.88</v>
      </c>
      <c r="G25" s="39">
        <v>389.91359999999997</v>
      </c>
      <c r="H25" s="42">
        <f t="shared" si="1"/>
        <v>0.51789607905642332</v>
      </c>
      <c r="I25" s="52">
        <v>809.2</v>
      </c>
      <c r="J25" s="39">
        <v>87.880099999999999</v>
      </c>
      <c r="K25" s="41">
        <f t="shared" si="2"/>
        <v>0.10860121107266435</v>
      </c>
      <c r="L25" s="33">
        <f t="shared" si="4"/>
        <v>4668.6000000000004</v>
      </c>
      <c r="M25" s="39">
        <f t="shared" si="5"/>
        <v>1618.8895</v>
      </c>
      <c r="N25" s="42">
        <f t="shared" si="3"/>
        <v>0.34676123463136699</v>
      </c>
      <c r="Q25">
        <f t="shared" si="6"/>
        <v>8.7880100000000006E-3</v>
      </c>
    </row>
    <row r="26" spans="2:19" ht="30.75" customHeight="1">
      <c r="B26" s="5" t="s">
        <v>28</v>
      </c>
      <c r="C26" s="33">
        <v>707.11</v>
      </c>
      <c r="D26" s="39">
        <v>527.30129999999997</v>
      </c>
      <c r="E26" s="42">
        <f t="shared" si="0"/>
        <v>0.74571325536338051</v>
      </c>
      <c r="F26" s="33">
        <v>523.35</v>
      </c>
      <c r="G26" s="39">
        <v>399.12860000000001</v>
      </c>
      <c r="H26" s="42">
        <f t="shared" si="1"/>
        <v>0.7626418266934174</v>
      </c>
      <c r="I26" s="52">
        <v>164.18219999999999</v>
      </c>
      <c r="J26" s="39">
        <v>258.64400000000001</v>
      </c>
      <c r="K26" s="41">
        <f t="shared" si="2"/>
        <v>1.5753473884501488</v>
      </c>
      <c r="L26" s="33">
        <f t="shared" si="4"/>
        <v>1394.6422</v>
      </c>
      <c r="M26" s="39">
        <f t="shared" si="5"/>
        <v>1185.0738999999999</v>
      </c>
      <c r="N26" s="42">
        <f t="shared" si="3"/>
        <v>0.84973328643002477</v>
      </c>
      <c r="Q26">
        <f t="shared" si="6"/>
        <v>2.5864399999999999E-2</v>
      </c>
    </row>
    <row r="27" spans="2:19" s="1" customFormat="1" ht="30.75" customHeight="1">
      <c r="B27" s="8" t="s">
        <v>29</v>
      </c>
      <c r="C27" s="33">
        <v>11115.7066</v>
      </c>
      <c r="D27" s="39">
        <v>7105.426871431875</v>
      </c>
      <c r="E27" s="42">
        <f t="shared" si="0"/>
        <v>0.6392240392015992</v>
      </c>
      <c r="F27" s="33">
        <v>1937.6695</v>
      </c>
      <c r="G27" s="39">
        <v>1927.6370315840752</v>
      </c>
      <c r="H27" s="42">
        <f t="shared" si="1"/>
        <v>0.99482240474140471</v>
      </c>
      <c r="I27" s="52">
        <v>3894.6051000000002</v>
      </c>
      <c r="J27" s="39">
        <v>1576.6803195496832</v>
      </c>
      <c r="K27" s="41">
        <f t="shared" si="2"/>
        <v>0.40483701917549564</v>
      </c>
      <c r="L27" s="33">
        <f t="shared" si="4"/>
        <v>16947.981199999998</v>
      </c>
      <c r="M27" s="39">
        <f t="shared" si="5"/>
        <v>10609.744222565634</v>
      </c>
      <c r="N27" s="43">
        <f t="shared" si="3"/>
        <v>0.62601817274647642</v>
      </c>
      <c r="Q27">
        <f t="shared" si="6"/>
        <v>0.15766803195496831</v>
      </c>
      <c r="S27"/>
    </row>
    <row r="28" spans="2:19" ht="30.75" customHeight="1">
      <c r="B28" s="5" t="s">
        <v>36</v>
      </c>
      <c r="C28" s="33">
        <v>2700.87</v>
      </c>
      <c r="D28" s="39">
        <v>1493.19785</v>
      </c>
      <c r="E28" s="42">
        <f t="shared" si="0"/>
        <v>0.55285809757596627</v>
      </c>
      <c r="F28" s="33">
        <v>679.46</v>
      </c>
      <c r="G28" s="39">
        <v>1169.6073246999999</v>
      </c>
      <c r="H28" s="42">
        <f t="shared" si="1"/>
        <v>1.7213777480646393</v>
      </c>
      <c r="I28" s="52">
        <v>428.86</v>
      </c>
      <c r="J28" s="39">
        <v>121.86499999999999</v>
      </c>
      <c r="K28" s="41">
        <f t="shared" si="2"/>
        <v>0.28416033204309099</v>
      </c>
      <c r="L28" s="33">
        <f t="shared" si="4"/>
        <v>3809.19</v>
      </c>
      <c r="M28" s="39">
        <f t="shared" si="5"/>
        <v>2784.6701746999997</v>
      </c>
      <c r="N28" s="42">
        <f t="shared" si="3"/>
        <v>0.73103997823684297</v>
      </c>
      <c r="Q28">
        <f t="shared" si="6"/>
        <v>1.2186499999999999E-2</v>
      </c>
    </row>
    <row r="29" spans="2:19" ht="30.75" customHeight="1">
      <c r="B29" s="3" t="s">
        <v>31</v>
      </c>
      <c r="C29" s="33">
        <v>11700.977000000001</v>
      </c>
      <c r="D29" s="39">
        <v>4366.4259000000002</v>
      </c>
      <c r="E29" s="42">
        <f t="shared" si="0"/>
        <v>0.37316763377964079</v>
      </c>
      <c r="F29" s="33">
        <v>1370.7123999999999</v>
      </c>
      <c r="G29" s="39">
        <v>1036.5019</v>
      </c>
      <c r="H29" s="42">
        <f t="shared" si="1"/>
        <v>0.75617751761784602</v>
      </c>
      <c r="I29" s="52">
        <v>1244.4519</v>
      </c>
      <c r="J29" s="39">
        <v>218</v>
      </c>
      <c r="K29" s="41">
        <f t="shared" si="2"/>
        <v>0.17517752192752487</v>
      </c>
      <c r="L29" s="33">
        <f t="shared" si="4"/>
        <v>14316.141300000001</v>
      </c>
      <c r="M29" s="39">
        <f t="shared" si="5"/>
        <v>5620.9278000000004</v>
      </c>
      <c r="N29" s="42">
        <f t="shared" si="3"/>
        <v>0.39262868968749282</v>
      </c>
      <c r="Q29">
        <f t="shared" si="6"/>
        <v>2.18E-2</v>
      </c>
    </row>
    <row r="30" spans="2:19" ht="30.75" customHeight="1" thickBot="1">
      <c r="B30" s="35" t="s">
        <v>32</v>
      </c>
      <c r="C30" s="36">
        <v>6140.8792000000003</v>
      </c>
      <c r="D30" s="46">
        <v>3606.51521319215</v>
      </c>
      <c r="E30" s="47">
        <f t="shared" si="0"/>
        <v>0.58729623165232592</v>
      </c>
      <c r="F30" s="36">
        <v>676.20010000000002</v>
      </c>
      <c r="G30" s="46">
        <v>293.56180660000001</v>
      </c>
      <c r="H30" s="47">
        <f t="shared" si="1"/>
        <v>0.43413452112769579</v>
      </c>
      <c r="I30" s="53">
        <v>2455.0398</v>
      </c>
      <c r="J30" s="46">
        <v>190.35677100000001</v>
      </c>
      <c r="K30" s="48">
        <f t="shared" si="2"/>
        <v>7.7537142575040949E-2</v>
      </c>
      <c r="L30" s="36">
        <f t="shared" si="4"/>
        <v>9272.1190999999999</v>
      </c>
      <c r="M30" s="46">
        <f t="shared" si="5"/>
        <v>4090.4337907921504</v>
      </c>
      <c r="N30" s="47">
        <f t="shared" si="3"/>
        <v>0.44115414682196546</v>
      </c>
      <c r="Q30">
        <f t="shared" si="6"/>
        <v>1.9035677100000002E-2</v>
      </c>
    </row>
    <row r="31" spans="2:19" s="29" customFormat="1" ht="30.75" customHeight="1" thickBot="1">
      <c r="B31" s="37" t="s">
        <v>33</v>
      </c>
      <c r="C31" s="54">
        <f>SUM(C9:C30)</f>
        <v>130837.62999516692</v>
      </c>
      <c r="D31" s="54">
        <f>SUM(D9:D30)</f>
        <v>89690.666035683244</v>
      </c>
      <c r="E31" s="56">
        <f t="shared" si="0"/>
        <v>0.68551124045120948</v>
      </c>
      <c r="F31" s="54">
        <f>SUM(F9:F30)</f>
        <v>42963.378006631072</v>
      </c>
      <c r="G31" s="55">
        <f>SUM(G9:G30)</f>
        <v>44285.241581241062</v>
      </c>
      <c r="H31" s="56">
        <f t="shared" si="1"/>
        <v>1.0307672170099373</v>
      </c>
      <c r="I31" s="57">
        <f>SUM(I9:I30)</f>
        <v>38257.935561461716</v>
      </c>
      <c r="J31" s="55">
        <f>SUM(J9:J30)</f>
        <v>17135.60393742604</v>
      </c>
      <c r="K31" s="58">
        <f t="shared" si="2"/>
        <v>0.44789672223420257</v>
      </c>
      <c r="L31" s="54">
        <f>SUM(L9:L30)</f>
        <v>212058.94356325973</v>
      </c>
      <c r="M31" s="55">
        <f>SUM(M9:M30)</f>
        <v>151111.51155435035</v>
      </c>
      <c r="N31" s="38">
        <f t="shared" si="3"/>
        <v>0.71259202283666934</v>
      </c>
    </row>
    <row r="32" spans="2:19" ht="20.399999999999999" customHeight="1">
      <c r="B32" s="29"/>
      <c r="C32" s="59"/>
      <c r="D32" s="59"/>
      <c r="F32" s="59"/>
      <c r="G32" s="59"/>
      <c r="I32" s="59"/>
      <c r="J32" s="59"/>
      <c r="L32" s="59"/>
      <c r="N32" s="101" t="s">
        <v>38</v>
      </c>
    </row>
    <row r="33" spans="1:16" hidden="1"/>
    <row r="34" spans="1:16" ht="15" hidden="1" thickBot="1"/>
    <row r="35" spans="1:16" ht="25.2" hidden="1" thickBot="1">
      <c r="B35" s="126" t="s">
        <v>0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</row>
    <row r="36" spans="1:16" ht="25.2" hidden="1" thickBot="1">
      <c r="B36" s="108" t="s">
        <v>1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</row>
    <row r="37" spans="1:16" ht="18" hidden="1" thickBot="1">
      <c r="B37" s="129" t="s">
        <v>34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</row>
    <row r="38" spans="1:16" hidden="1">
      <c r="B38" s="114" t="s">
        <v>3</v>
      </c>
      <c r="C38" s="117" t="s">
        <v>4</v>
      </c>
      <c r="D38" s="118"/>
      <c r="E38" s="119"/>
      <c r="F38" s="117" t="s">
        <v>5</v>
      </c>
      <c r="G38" s="118"/>
      <c r="H38" s="119"/>
      <c r="I38" s="117" t="s">
        <v>6</v>
      </c>
      <c r="J38" s="118"/>
      <c r="K38" s="119"/>
      <c r="L38" s="117" t="s">
        <v>7</v>
      </c>
      <c r="M38" s="118"/>
      <c r="N38" s="119"/>
    </row>
    <row r="39" spans="1:16" ht="78.75" hidden="1" customHeight="1" thickBot="1">
      <c r="B39" s="115"/>
      <c r="C39" s="120"/>
      <c r="D39" s="121"/>
      <c r="E39" s="122"/>
      <c r="F39" s="120"/>
      <c r="G39" s="121"/>
      <c r="H39" s="122"/>
      <c r="I39" s="120"/>
      <c r="J39" s="121"/>
      <c r="K39" s="122"/>
      <c r="L39" s="120"/>
      <c r="M39" s="121"/>
      <c r="N39" s="122"/>
    </row>
    <row r="40" spans="1:16" ht="15.6" hidden="1" thickBot="1">
      <c r="B40" s="115"/>
      <c r="C40" s="123">
        <v>1</v>
      </c>
      <c r="D40" s="124"/>
      <c r="E40" s="125"/>
      <c r="F40" s="123">
        <v>2</v>
      </c>
      <c r="G40" s="124"/>
      <c r="H40" s="125"/>
      <c r="I40" s="123">
        <v>3</v>
      </c>
      <c r="J40" s="124"/>
      <c r="K40" s="125"/>
      <c r="L40" s="123">
        <v>4</v>
      </c>
      <c r="M40" s="124"/>
      <c r="N40" s="125"/>
    </row>
    <row r="41" spans="1:16" ht="28.2" hidden="1" thickBot="1">
      <c r="B41" s="116"/>
      <c r="C41" s="2" t="s">
        <v>8</v>
      </c>
      <c r="D41" s="2" t="s">
        <v>9</v>
      </c>
      <c r="E41" s="31" t="s">
        <v>10</v>
      </c>
      <c r="F41" s="2" t="s">
        <v>8</v>
      </c>
      <c r="G41" s="2" t="s">
        <v>9</v>
      </c>
      <c r="H41" s="31" t="s">
        <v>10</v>
      </c>
      <c r="I41" s="2" t="s">
        <v>8</v>
      </c>
      <c r="J41" s="2" t="s">
        <v>9</v>
      </c>
      <c r="K41" s="31" t="s">
        <v>10</v>
      </c>
      <c r="L41" s="2" t="s">
        <v>8</v>
      </c>
      <c r="M41" s="2" t="s">
        <v>9</v>
      </c>
      <c r="N41" s="31" t="s">
        <v>10</v>
      </c>
    </row>
    <row r="42" spans="1:16" s="6" customFormat="1" ht="25.8" hidden="1" thickBot="1">
      <c r="A42" s="1"/>
      <c r="B42" s="8" t="s">
        <v>11</v>
      </c>
      <c r="C42" s="61">
        <v>25428965.5</v>
      </c>
      <c r="D42" s="62">
        <f>[1]Disbursement!D72</f>
        <v>17728904.255249999</v>
      </c>
      <c r="E42" s="63">
        <f>D42/C42</f>
        <v>0.69719329538789143</v>
      </c>
      <c r="F42" s="64">
        <v>16075345.5</v>
      </c>
      <c r="G42" s="65">
        <f>[1]Disbursement!R72</f>
        <v>16370131.42327</v>
      </c>
      <c r="H42" s="66">
        <f>G42/F42</f>
        <v>1.0183377659453727</v>
      </c>
      <c r="I42" s="67">
        <v>8118045</v>
      </c>
      <c r="J42" s="68">
        <f>[1]Disbursement!AJ72</f>
        <v>5337908</v>
      </c>
      <c r="K42" s="66">
        <f t="shared" ref="K42:K64" si="7">J42/I42</f>
        <v>0.65753614324631116</v>
      </c>
      <c r="L42" s="67">
        <v>49622356</v>
      </c>
      <c r="M42" s="11">
        <f>[1]Disbursement!AL72</f>
        <v>39430956.79152</v>
      </c>
      <c r="N42" s="9">
        <f t="shared" ref="N42:N64" si="8">M42/L42</f>
        <v>0.79462081146489694</v>
      </c>
      <c r="O42" s="1"/>
      <c r="P42" s="1"/>
    </row>
    <row r="43" spans="1:16" ht="25.8" hidden="1" thickBot="1">
      <c r="A43" s="1"/>
      <c r="B43" s="8" t="s">
        <v>12</v>
      </c>
      <c r="C43" s="69">
        <v>20825000</v>
      </c>
      <c r="D43" s="70">
        <f>[1]Disbursement!D145</f>
        <v>18069964</v>
      </c>
      <c r="E43" s="63">
        <f t="shared" ref="E43:E64" si="9">D43/C43</f>
        <v>0.86770535414165662</v>
      </c>
      <c r="F43" s="64">
        <v>1780000</v>
      </c>
      <c r="G43" s="71">
        <f>[1]Disbursement!R145</f>
        <v>1552202</v>
      </c>
      <c r="H43" s="66">
        <f t="shared" ref="H43:H64" si="10">G43/F43</f>
        <v>0.87202359550561803</v>
      </c>
      <c r="I43" s="67">
        <v>3595000</v>
      </c>
      <c r="J43" s="4">
        <f>[1]Disbursement!AJ145</f>
        <v>2783636.75</v>
      </c>
      <c r="K43" s="66">
        <f t="shared" si="7"/>
        <v>0.77430785813630043</v>
      </c>
      <c r="L43" s="67">
        <v>26200000</v>
      </c>
      <c r="M43" s="11">
        <f>[1]Disbursement!AL145</f>
        <v>22405802.75</v>
      </c>
      <c r="N43" s="9">
        <f t="shared" si="8"/>
        <v>0.85518331106870227</v>
      </c>
      <c r="O43" s="1"/>
      <c r="P43" s="1"/>
    </row>
    <row r="44" spans="1:16" ht="25.8" hidden="1" thickBot="1">
      <c r="A44" s="1"/>
      <c r="B44" s="8" t="s">
        <v>13</v>
      </c>
      <c r="C44" s="69">
        <v>30288683</v>
      </c>
      <c r="D44" s="70">
        <f>[1]Disbursement!D218</f>
        <v>27633317</v>
      </c>
      <c r="E44" s="63">
        <f t="shared" si="9"/>
        <v>0.91233141434376663</v>
      </c>
      <c r="F44" s="64">
        <v>6596216.0999999996</v>
      </c>
      <c r="G44" s="71">
        <f>[1]Disbursement!R218</f>
        <v>6087714</v>
      </c>
      <c r="H44" s="66">
        <f t="shared" si="10"/>
        <v>0.92291003019140028</v>
      </c>
      <c r="I44" s="67">
        <v>12781387.5</v>
      </c>
      <c r="J44" s="4">
        <f>[1]Disbursement!AJ218</f>
        <v>10111124</v>
      </c>
      <c r="K44" s="66">
        <f t="shared" si="7"/>
        <v>0.79108187589179968</v>
      </c>
      <c r="L44" s="67">
        <v>49666286.599999994</v>
      </c>
      <c r="M44" s="11">
        <f>[1]Disbursement!AL218</f>
        <v>43832155</v>
      </c>
      <c r="N44" s="9">
        <f t="shared" si="8"/>
        <v>0.88253336419155615</v>
      </c>
      <c r="O44" s="1"/>
      <c r="P44" s="1"/>
    </row>
    <row r="45" spans="1:16" ht="25.8" hidden="1" thickBot="1">
      <c r="A45" s="1"/>
      <c r="B45" s="8" t="s">
        <v>14</v>
      </c>
      <c r="C45" s="69">
        <v>15526000</v>
      </c>
      <c r="D45" s="70">
        <f>[1]Disbursement!D291</f>
        <v>17287928.469999999</v>
      </c>
      <c r="E45" s="63">
        <f t="shared" si="9"/>
        <v>1.113482446863326</v>
      </c>
      <c r="F45" s="64">
        <v>3495000</v>
      </c>
      <c r="G45" s="71">
        <f>[1]Disbursement!R291</f>
        <v>1927524.44</v>
      </c>
      <c r="H45" s="66">
        <f t="shared" si="10"/>
        <v>0.55150913876967089</v>
      </c>
      <c r="I45" s="67">
        <v>1065013.175</v>
      </c>
      <c r="J45" s="4">
        <f>[1]Disbursement!AJ291</f>
        <v>1411162.63</v>
      </c>
      <c r="K45" s="66">
        <f t="shared" si="7"/>
        <v>1.325018941667083</v>
      </c>
      <c r="L45" s="67">
        <v>20086013.175000001</v>
      </c>
      <c r="M45" s="11">
        <f>[1]Disbursement!AL291</f>
        <v>20626615.539999999</v>
      </c>
      <c r="N45" s="9">
        <f t="shared" si="8"/>
        <v>1.0269143687346007</v>
      </c>
      <c r="O45" s="1"/>
      <c r="P45" s="1"/>
    </row>
    <row r="46" spans="1:16" ht="25.8" hidden="1" thickBot="1">
      <c r="A46" s="1"/>
      <c r="B46" s="8" t="s">
        <v>15</v>
      </c>
      <c r="C46" s="69">
        <v>20416382.158024997</v>
      </c>
      <c r="D46" s="70">
        <f>[1]Disbursement!D364</f>
        <v>18915093</v>
      </c>
      <c r="E46" s="63">
        <f t="shared" si="9"/>
        <v>0.92646644511231924</v>
      </c>
      <c r="F46" s="64">
        <v>3568452.5</v>
      </c>
      <c r="G46" s="71">
        <f>[1]Disbursement!R364</f>
        <v>3139454</v>
      </c>
      <c r="H46" s="66">
        <f t="shared" si="10"/>
        <v>0.87978024087472095</v>
      </c>
      <c r="I46" s="67">
        <v>1302000.0634999999</v>
      </c>
      <c r="J46" s="4">
        <f>[1]Disbursement!AJ364</f>
        <v>624398.5</v>
      </c>
      <c r="K46" s="66">
        <f t="shared" si="7"/>
        <v>0.47956871701028148</v>
      </c>
      <c r="L46" s="67">
        <v>25286834.721525002</v>
      </c>
      <c r="M46" s="11">
        <f>[1]Disbursement!AL364</f>
        <v>22678945.5</v>
      </c>
      <c r="N46" s="9">
        <f t="shared" si="8"/>
        <v>0.89686770802891047</v>
      </c>
      <c r="O46" s="1"/>
      <c r="P46" s="1"/>
    </row>
    <row r="47" spans="1:16" ht="25.8" hidden="1" thickBot="1">
      <c r="A47" s="1"/>
      <c r="B47" s="8" t="s">
        <v>16</v>
      </c>
      <c r="C47" s="69">
        <v>20816750</v>
      </c>
      <c r="D47" s="70">
        <f>[1]Disbursement!D437</f>
        <v>9711429</v>
      </c>
      <c r="E47" s="63">
        <f t="shared" si="9"/>
        <v>0.46651994187373147</v>
      </c>
      <c r="F47" s="64">
        <v>6003030</v>
      </c>
      <c r="G47" s="71">
        <f>[1]Disbursement!R437</f>
        <v>6819539</v>
      </c>
      <c r="H47" s="66">
        <f t="shared" si="10"/>
        <v>1.1360161451800175</v>
      </c>
      <c r="I47" s="67">
        <v>3626510</v>
      </c>
      <c r="J47" s="4">
        <f>[1]Disbursement!AJ437</f>
        <v>324623</v>
      </c>
      <c r="K47" s="66">
        <f t="shared" si="7"/>
        <v>8.9513885250557701E-2</v>
      </c>
      <c r="L47" s="67">
        <v>30446290</v>
      </c>
      <c r="M47" s="11">
        <f>[1]Disbursement!AL437</f>
        <v>16855591</v>
      </c>
      <c r="N47" s="9">
        <f t="shared" si="8"/>
        <v>0.55361723875059987</v>
      </c>
      <c r="O47" s="1"/>
      <c r="P47" s="1"/>
    </row>
    <row r="48" spans="1:16" ht="25.8" hidden="1" thickBot="1">
      <c r="A48" s="1"/>
      <c r="B48" s="8" t="s">
        <v>17</v>
      </c>
      <c r="C48" s="69">
        <v>33376252.24492</v>
      </c>
      <c r="D48" s="70">
        <f>[1]Disbursement!D510</f>
        <v>26953560</v>
      </c>
      <c r="E48" s="63">
        <f t="shared" si="9"/>
        <v>0.80756700309581464</v>
      </c>
      <c r="F48" s="64">
        <v>5437497.9630000005</v>
      </c>
      <c r="G48" s="71">
        <f>[1]Disbursement!R510</f>
        <v>3034138</v>
      </c>
      <c r="H48" s="66">
        <f t="shared" si="10"/>
        <v>0.55800259984391642</v>
      </c>
      <c r="I48" s="67">
        <v>2509999.7599999998</v>
      </c>
      <c r="J48" s="4">
        <f>[1]Disbursement!AJ510</f>
        <v>2127112</v>
      </c>
      <c r="K48" s="66">
        <f t="shared" si="7"/>
        <v>0.84745506111124103</v>
      </c>
      <c r="L48" s="67">
        <v>41323749.967920005</v>
      </c>
      <c r="M48" s="11">
        <f>[1]Disbursement!AL510</f>
        <v>32114810</v>
      </c>
      <c r="N48" s="9">
        <f t="shared" si="8"/>
        <v>0.77715139659229893</v>
      </c>
      <c r="O48" s="1"/>
      <c r="P48" s="1"/>
    </row>
    <row r="49" spans="1:16" ht="25.8" hidden="1" thickBot="1">
      <c r="A49" s="1"/>
      <c r="B49" s="8" t="s">
        <v>18</v>
      </c>
      <c r="C49" s="69">
        <v>16991124</v>
      </c>
      <c r="D49" s="70">
        <f>[1]Disbursement!D583</f>
        <v>10567606</v>
      </c>
      <c r="E49" s="63">
        <f t="shared" si="9"/>
        <v>0.62194861269919521</v>
      </c>
      <c r="F49" s="64">
        <v>4381706</v>
      </c>
      <c r="G49" s="71">
        <f>[1]Disbursement!R583</f>
        <v>3428224</v>
      </c>
      <c r="H49" s="66">
        <f t="shared" si="10"/>
        <v>0.78239480238975412</v>
      </c>
      <c r="I49" s="67">
        <v>1548107.5</v>
      </c>
      <c r="J49" s="4">
        <f>[1]Disbursement!AJ583</f>
        <v>402895</v>
      </c>
      <c r="K49" s="66">
        <f t="shared" si="7"/>
        <v>0.26025001493759314</v>
      </c>
      <c r="L49" s="67">
        <v>22920937.5</v>
      </c>
      <c r="M49" s="11">
        <f>[1]Disbursement!AL583</f>
        <v>14398725</v>
      </c>
      <c r="N49" s="9">
        <f t="shared" si="8"/>
        <v>0.6281909280543172</v>
      </c>
      <c r="O49" s="1"/>
      <c r="P49" s="1"/>
    </row>
    <row r="50" spans="1:16" ht="25.8" hidden="1" thickBot="1">
      <c r="A50" s="1"/>
      <c r="B50" s="8" t="s">
        <v>19</v>
      </c>
      <c r="C50" s="69">
        <v>53217200</v>
      </c>
      <c r="D50" s="70">
        <f>[1]Disbursement!D656</f>
        <v>20478554.147840001</v>
      </c>
      <c r="E50" s="63">
        <f t="shared" si="9"/>
        <v>0.38481081582345561</v>
      </c>
      <c r="F50" s="64">
        <v>8752150</v>
      </c>
      <c r="G50" s="71">
        <f>[1]Disbursement!R656</f>
        <v>12191675.647</v>
      </c>
      <c r="H50" s="66">
        <f t="shared" si="10"/>
        <v>1.3929920816028061</v>
      </c>
      <c r="I50" s="67">
        <v>5568500</v>
      </c>
      <c r="J50" s="4">
        <f>[1]Disbursement!AJ656</f>
        <v>5665376.0490000006</v>
      </c>
      <c r="K50" s="66">
        <f t="shared" si="7"/>
        <v>1.017397153452456</v>
      </c>
      <c r="L50" s="67">
        <v>67537850</v>
      </c>
      <c r="M50" s="11">
        <f>[1]Disbursement!AL656</f>
        <v>38335605.843839996</v>
      </c>
      <c r="N50" s="9">
        <f t="shared" si="8"/>
        <v>0.56761661562871779</v>
      </c>
      <c r="O50" s="1"/>
      <c r="P50" s="1"/>
    </row>
    <row r="51" spans="1:16" ht="25.8" hidden="1" thickBot="1">
      <c r="A51" s="1"/>
      <c r="B51" s="8" t="s">
        <v>20</v>
      </c>
      <c r="C51" s="69">
        <v>34117750</v>
      </c>
      <c r="D51" s="70">
        <f>[1]Disbursement!D729</f>
        <v>16849673.039209999</v>
      </c>
      <c r="E51" s="63">
        <f t="shared" si="9"/>
        <v>0.49386823689164727</v>
      </c>
      <c r="F51" s="64">
        <v>16738000</v>
      </c>
      <c r="G51" s="71">
        <f>[1]Disbursement!R729</f>
        <v>22624038.576469198</v>
      </c>
      <c r="H51" s="66">
        <f t="shared" si="10"/>
        <v>1.3516572216793641</v>
      </c>
      <c r="I51" s="67">
        <v>15181257.673749998</v>
      </c>
      <c r="J51" s="4">
        <f>[1]Disbursement!AJ729</f>
        <v>14976487.113</v>
      </c>
      <c r="K51" s="66">
        <f t="shared" si="7"/>
        <v>0.98651162076617216</v>
      </c>
      <c r="L51" s="67">
        <v>66037007.673749991</v>
      </c>
      <c r="M51" s="11">
        <f>[1]Disbursement!AL729</f>
        <v>54450198.728679202</v>
      </c>
      <c r="N51" s="9">
        <f t="shared" si="8"/>
        <v>0.82454067267380748</v>
      </c>
      <c r="O51" s="1"/>
      <c r="P51" s="1"/>
    </row>
    <row r="52" spans="1:16" s="6" customFormat="1" ht="25.8" hidden="1" thickBot="1">
      <c r="A52" s="1"/>
      <c r="B52" s="8" t="s">
        <v>21</v>
      </c>
      <c r="C52" s="69">
        <v>21684011.5</v>
      </c>
      <c r="D52" s="70">
        <f>[1]Disbursement!D802</f>
        <v>20493496.537189998</v>
      </c>
      <c r="E52" s="63">
        <f t="shared" si="9"/>
        <v>0.94509710701776739</v>
      </c>
      <c r="F52" s="64">
        <v>7688004.5</v>
      </c>
      <c r="G52" s="71">
        <f>[1]Disbursement!R802</f>
        <v>6094709.2774400003</v>
      </c>
      <c r="H52" s="66">
        <f t="shared" si="10"/>
        <v>0.79275568548899789</v>
      </c>
      <c r="I52" s="67">
        <v>5500035.5</v>
      </c>
      <c r="J52" s="4">
        <f>[1]Disbursement!AJ802</f>
        <v>1825096.5649999999</v>
      </c>
      <c r="K52" s="66">
        <f t="shared" si="7"/>
        <v>0.33183359725587225</v>
      </c>
      <c r="L52" s="67">
        <v>34872051.5</v>
      </c>
      <c r="M52" s="11">
        <f>[1]Disbursement!AL802</f>
        <v>28413302.379629999</v>
      </c>
      <c r="N52" s="9">
        <f t="shared" si="8"/>
        <v>0.8147872338290737</v>
      </c>
      <c r="O52" s="1"/>
      <c r="P52" s="1"/>
    </row>
    <row r="53" spans="1:16" s="6" customFormat="1" ht="25.8" hidden="1" thickBot="1">
      <c r="A53" s="1"/>
      <c r="B53" s="8" t="s">
        <v>22</v>
      </c>
      <c r="C53" s="69">
        <v>88825226.5</v>
      </c>
      <c r="D53" s="70">
        <f>[1]Disbursement!D875</f>
        <v>39860456</v>
      </c>
      <c r="E53" s="63">
        <f t="shared" si="9"/>
        <v>0.44875152668482077</v>
      </c>
      <c r="F53" s="64">
        <v>81597500</v>
      </c>
      <c r="G53" s="71">
        <f>[1]Disbursement!R875</f>
        <v>162848348</v>
      </c>
      <c r="H53" s="66">
        <f t="shared" si="10"/>
        <v>1.9957516835687368</v>
      </c>
      <c r="I53" s="67">
        <v>73492550</v>
      </c>
      <c r="J53" s="4">
        <f>[1]Disbursement!AJ875</f>
        <v>19250130</v>
      </c>
      <c r="K53" s="66">
        <f t="shared" si="7"/>
        <v>0.26193308029181189</v>
      </c>
      <c r="L53" s="67">
        <v>243915276.5</v>
      </c>
      <c r="M53" s="11">
        <f>[1]Disbursement!AL875</f>
        <v>221958934</v>
      </c>
      <c r="N53" s="9">
        <f t="shared" si="8"/>
        <v>0.90998373363465823</v>
      </c>
      <c r="O53" s="1"/>
      <c r="P53" s="1"/>
    </row>
    <row r="54" spans="1:16" ht="25.8" hidden="1" thickBot="1">
      <c r="A54" s="1"/>
      <c r="B54" s="8" t="s">
        <v>23</v>
      </c>
      <c r="C54" s="69">
        <v>23196248</v>
      </c>
      <c r="D54" s="70">
        <f>[1]Disbursement!D948</f>
        <v>18899949</v>
      </c>
      <c r="E54" s="63">
        <f t="shared" si="9"/>
        <v>0.81478474449833438</v>
      </c>
      <c r="F54" s="64">
        <v>3424600</v>
      </c>
      <c r="G54" s="71">
        <f>[1]Disbursement!R948</f>
        <v>2256681</v>
      </c>
      <c r="H54" s="66">
        <f t="shared" si="10"/>
        <v>0.65896192256029906</v>
      </c>
      <c r="I54" s="67">
        <v>1214850</v>
      </c>
      <c r="J54" s="4">
        <f>[1]Disbursement!AJ948</f>
        <v>387339</v>
      </c>
      <c r="K54" s="66">
        <f t="shared" si="7"/>
        <v>0.31883689344363503</v>
      </c>
      <c r="L54" s="67">
        <v>27835698</v>
      </c>
      <c r="M54" s="11">
        <f>[1]Disbursement!AL948</f>
        <v>21543969</v>
      </c>
      <c r="N54" s="9">
        <f t="shared" si="8"/>
        <v>0.77396905944302175</v>
      </c>
      <c r="O54" s="1"/>
      <c r="P54" s="1"/>
    </row>
    <row r="55" spans="1:16" ht="25.8" hidden="1" thickBot="1">
      <c r="A55" s="1"/>
      <c r="B55" s="8" t="s">
        <v>24</v>
      </c>
      <c r="C55" s="69">
        <v>36251900</v>
      </c>
      <c r="D55" s="70">
        <f>[1]Disbursement!D1021</f>
        <v>23763327</v>
      </c>
      <c r="E55" s="63">
        <f t="shared" si="9"/>
        <v>0.65550569763239996</v>
      </c>
      <c r="F55" s="64">
        <v>9204523</v>
      </c>
      <c r="G55" s="71">
        <f>[1]Disbursement!R1021</f>
        <v>5569435</v>
      </c>
      <c r="H55" s="66">
        <f t="shared" si="10"/>
        <v>0.6050758958394693</v>
      </c>
      <c r="I55" s="67">
        <v>4211200</v>
      </c>
      <c r="J55" s="4">
        <f>[1]Disbursement!AJ1021</f>
        <v>339441</v>
      </c>
      <c r="K55" s="66">
        <f t="shared" si="7"/>
        <v>8.0604340805471131E-2</v>
      </c>
      <c r="L55" s="67">
        <v>49667623</v>
      </c>
      <c r="M55" s="11">
        <f>[1]Disbursement!AL1021</f>
        <v>29672203</v>
      </c>
      <c r="N55" s="9">
        <f t="shared" si="8"/>
        <v>0.59741540278664029</v>
      </c>
      <c r="O55" s="1"/>
      <c r="P55" s="1"/>
    </row>
    <row r="56" spans="1:16" ht="25.8" hidden="1" thickBot="1">
      <c r="A56" s="1"/>
      <c r="B56" s="8" t="s">
        <v>25</v>
      </c>
      <c r="C56" s="69">
        <v>15963649.349774571</v>
      </c>
      <c r="D56" s="70">
        <f>[1]Disbursement!D1094</f>
        <v>6232132</v>
      </c>
      <c r="E56" s="63">
        <f t="shared" si="9"/>
        <v>0.39039519494882957</v>
      </c>
      <c r="F56" s="64">
        <v>9598784.4701554216</v>
      </c>
      <c r="G56" s="71">
        <f>[1]Disbursement!R1094</f>
        <v>8629048.7699999996</v>
      </c>
      <c r="H56" s="66">
        <f t="shared" si="10"/>
        <v>0.89897307277077343</v>
      </c>
      <c r="I56" s="67">
        <v>5692800.1350585762</v>
      </c>
      <c r="J56" s="4">
        <f>[1]Disbursement!AJ1094</f>
        <v>1881522</v>
      </c>
      <c r="K56" s="66">
        <f t="shared" si="7"/>
        <v>0.33050905623979721</v>
      </c>
      <c r="L56" s="67">
        <v>31255234.178103574</v>
      </c>
      <c r="M56" s="11">
        <f>[1]Disbursement!AL1094</f>
        <v>16742702.77</v>
      </c>
      <c r="N56" s="9">
        <f t="shared" si="8"/>
        <v>0.5356767661567996</v>
      </c>
      <c r="O56" s="1"/>
      <c r="P56" s="1"/>
    </row>
    <row r="57" spans="1:16" ht="25.8" hidden="1" thickBot="1">
      <c r="A57" s="1"/>
      <c r="B57" s="8" t="s">
        <v>26</v>
      </c>
      <c r="C57" s="69">
        <v>19902693.5</v>
      </c>
      <c r="D57" s="70">
        <f>[1]Disbursement!D1167</f>
        <v>17947091</v>
      </c>
      <c r="E57" s="63">
        <f t="shared" si="9"/>
        <v>0.9017418170058239</v>
      </c>
      <c r="F57" s="64">
        <v>774720</v>
      </c>
      <c r="G57" s="71">
        <f>[1]Disbursement!R1167</f>
        <v>1579907</v>
      </c>
      <c r="H57" s="66">
        <f t="shared" si="10"/>
        <v>2.0393264663362247</v>
      </c>
      <c r="I57" s="67">
        <v>900726.5</v>
      </c>
      <c r="J57" s="4">
        <f>[1]Disbursement!AJ1167</f>
        <v>1724952</v>
      </c>
      <c r="K57" s="66">
        <f t="shared" si="7"/>
        <v>1.9150674483319854</v>
      </c>
      <c r="L57" s="67">
        <v>21578140</v>
      </c>
      <c r="M57" s="11">
        <f>[1]Disbursement!AL1167</f>
        <v>21251950</v>
      </c>
      <c r="N57" s="9">
        <f t="shared" si="8"/>
        <v>0.98488331246344685</v>
      </c>
      <c r="O57" s="1"/>
      <c r="P57" s="1"/>
    </row>
    <row r="58" spans="1:16" ht="25.8" hidden="1" thickBot="1">
      <c r="A58" s="1"/>
      <c r="B58" s="8" t="s">
        <v>27</v>
      </c>
      <c r="C58" s="69">
        <v>15532600</v>
      </c>
      <c r="D58" s="70">
        <f>[1]Disbursement!D1240</f>
        <v>6306491</v>
      </c>
      <c r="E58" s="63">
        <f t="shared" si="9"/>
        <v>0.40601644283635707</v>
      </c>
      <c r="F58" s="64">
        <v>3764400</v>
      </c>
      <c r="G58" s="71">
        <f>[1]Disbursement!R1240</f>
        <v>2354978</v>
      </c>
      <c r="H58" s="66">
        <f t="shared" si="10"/>
        <v>0.62559186058867278</v>
      </c>
      <c r="I58" s="67">
        <v>4046000</v>
      </c>
      <c r="J58" s="4">
        <f>[1]Disbursement!AJ1240</f>
        <v>612544</v>
      </c>
      <c r="K58" s="66">
        <f t="shared" si="7"/>
        <v>0.15139495798319327</v>
      </c>
      <c r="L58" s="67">
        <v>23343000</v>
      </c>
      <c r="M58" s="11">
        <f>[1]Disbursement!AL1240</f>
        <v>9274013</v>
      </c>
      <c r="N58" s="9">
        <f t="shared" si="8"/>
        <v>0.39729310714132715</v>
      </c>
      <c r="O58" s="1"/>
      <c r="P58" s="1"/>
    </row>
    <row r="59" spans="1:16" ht="25.8" hidden="1" thickBot="1">
      <c r="A59" s="1"/>
      <c r="B59" s="8" t="s">
        <v>28</v>
      </c>
      <c r="C59" s="72">
        <v>3535550</v>
      </c>
      <c r="D59" s="73">
        <f>[1]Disbursement!D1313</f>
        <v>2300221</v>
      </c>
      <c r="E59" s="63">
        <f t="shared" si="9"/>
        <v>0.65059778535164259</v>
      </c>
      <c r="F59" s="64">
        <v>2616750</v>
      </c>
      <c r="G59" s="74">
        <f>[1]Disbursement!R1313</f>
        <v>2376607</v>
      </c>
      <c r="H59" s="66">
        <f t="shared" si="10"/>
        <v>0.90822852775389318</v>
      </c>
      <c r="I59" s="67">
        <v>820911</v>
      </c>
      <c r="J59" s="7">
        <f>[1]Disbursement!AJ1313</f>
        <v>341451</v>
      </c>
      <c r="K59" s="66">
        <f t="shared" si="7"/>
        <v>0.4159415576109956</v>
      </c>
      <c r="L59" s="67">
        <v>6973211</v>
      </c>
      <c r="M59" s="10">
        <f>[1]Disbursement!AL1313</f>
        <v>5018279</v>
      </c>
      <c r="N59" s="9">
        <f t="shared" si="8"/>
        <v>0.71965110477798533</v>
      </c>
      <c r="O59" s="1"/>
      <c r="P59" s="1"/>
    </row>
    <row r="60" spans="1:16" s="14" customFormat="1" ht="25.8" hidden="1" thickBot="1">
      <c r="B60" s="8" t="s">
        <v>29</v>
      </c>
      <c r="C60" s="69">
        <v>55578533</v>
      </c>
      <c r="D60" s="69">
        <f>[1]Disbursement!D1386</f>
        <v>41206477.827604949</v>
      </c>
      <c r="E60" s="69">
        <f t="shared" si="9"/>
        <v>0.74140995818664279</v>
      </c>
      <c r="F60" s="64">
        <v>9688347.5</v>
      </c>
      <c r="G60" s="75">
        <f>'[2]ACP Disbursement'!$S$69</f>
        <v>18821409.443118967</v>
      </c>
      <c r="H60" s="76">
        <f t="shared" si="10"/>
        <v>1.9426852146993041</v>
      </c>
      <c r="I60" s="67">
        <v>19473025.5</v>
      </c>
      <c r="J60" s="16">
        <v>14322442.6912024</v>
      </c>
      <c r="K60" s="76">
        <f t="shared" si="7"/>
        <v>0.73550166568633113</v>
      </c>
      <c r="L60" s="67">
        <v>84739906</v>
      </c>
      <c r="M60" s="17">
        <f>'[2]ACP Disbursement'!$AN$69</f>
        <v>74350329.961926311</v>
      </c>
      <c r="N60" s="15">
        <f t="shared" si="8"/>
        <v>0.8773945295847545</v>
      </c>
    </row>
    <row r="61" spans="1:16" ht="25.8" hidden="1" thickBot="1">
      <c r="A61" s="1"/>
      <c r="B61" s="8" t="s">
        <v>30</v>
      </c>
      <c r="C61" s="77">
        <v>13504350</v>
      </c>
      <c r="D61" s="78">
        <f>[1]Disbursement!D1459</f>
        <v>6994533</v>
      </c>
      <c r="E61" s="63">
        <f t="shared" si="9"/>
        <v>0.51794666163125214</v>
      </c>
      <c r="F61" s="64">
        <v>3397300</v>
      </c>
      <c r="G61" s="79">
        <f>[1]Disbursement!R1459</f>
        <v>2053249</v>
      </c>
      <c r="H61" s="66">
        <f t="shared" si="10"/>
        <v>0.60437671091749334</v>
      </c>
      <c r="I61" s="67">
        <v>2144300</v>
      </c>
      <c r="J61" s="12">
        <f>[1]Disbursement!AJ1459</f>
        <v>728107.2</v>
      </c>
      <c r="K61" s="66">
        <f t="shared" si="7"/>
        <v>0.33955472648416729</v>
      </c>
      <c r="L61" s="67">
        <v>19045950</v>
      </c>
      <c r="M61" s="18">
        <f>[1]Disbursement!AL1459</f>
        <v>9775889.1999999993</v>
      </c>
      <c r="N61" s="9">
        <f t="shared" si="8"/>
        <v>0.51327915908631494</v>
      </c>
      <c r="O61" s="1"/>
      <c r="P61" s="1"/>
    </row>
    <row r="62" spans="1:16" ht="25.8" hidden="1" thickBot="1">
      <c r="A62" s="1"/>
      <c r="B62" s="8" t="s">
        <v>31</v>
      </c>
      <c r="C62" s="69">
        <v>58504885</v>
      </c>
      <c r="D62" s="70">
        <f>[1]Disbursement!D1532</f>
        <v>21949072</v>
      </c>
      <c r="E62" s="63">
        <f t="shared" si="9"/>
        <v>0.37516648396112562</v>
      </c>
      <c r="F62" s="64">
        <v>6853562</v>
      </c>
      <c r="G62" s="71">
        <f>[1]Disbursement!R1532</f>
        <v>8274470</v>
      </c>
      <c r="H62" s="66">
        <f t="shared" si="10"/>
        <v>1.2073240163290271</v>
      </c>
      <c r="I62" s="67">
        <v>6222259.5</v>
      </c>
      <c r="J62" s="4">
        <f>[1]Disbursement!AJ1532</f>
        <v>1478202</v>
      </c>
      <c r="K62" s="66">
        <f t="shared" si="7"/>
        <v>0.23756675529202856</v>
      </c>
      <c r="L62" s="67">
        <v>71580706.5</v>
      </c>
      <c r="M62" s="11">
        <f>[1]Disbursement!AL1532</f>
        <v>31701744</v>
      </c>
      <c r="N62" s="9">
        <f t="shared" si="8"/>
        <v>0.44288112747252639</v>
      </c>
      <c r="O62" s="1"/>
      <c r="P62" s="1"/>
    </row>
    <row r="63" spans="1:16" ht="25.2" hidden="1">
      <c r="A63" s="1"/>
      <c r="B63" s="19" t="s">
        <v>32</v>
      </c>
      <c r="C63" s="72">
        <v>30704396</v>
      </c>
      <c r="D63" s="73">
        <f>[1]Disbursement!D1605</f>
        <v>21218434</v>
      </c>
      <c r="E63" s="80">
        <f t="shared" si="9"/>
        <v>0.69105524824523501</v>
      </c>
      <c r="F63" s="81">
        <v>3381000.5</v>
      </c>
      <c r="G63" s="74">
        <f>[1]Disbursement!R1605</f>
        <v>1923624</v>
      </c>
      <c r="H63" s="82">
        <f t="shared" si="10"/>
        <v>0.56895111373097995</v>
      </c>
      <c r="I63" s="83">
        <v>12275199</v>
      </c>
      <c r="J63" s="7">
        <f>[1]Disbursement!AJ1605</f>
        <v>432196.08</v>
      </c>
      <c r="K63" s="82">
        <f t="shared" si="7"/>
        <v>3.5208885819284885E-2</v>
      </c>
      <c r="L63" s="83">
        <v>46360595.5</v>
      </c>
      <c r="M63" s="10">
        <f>[1]Disbursement!AL1605</f>
        <v>23574254.079999998</v>
      </c>
      <c r="N63" s="20">
        <f t="shared" si="8"/>
        <v>0.50849765465156715</v>
      </c>
      <c r="O63" s="1"/>
      <c r="P63" s="1"/>
    </row>
    <row r="64" spans="1:16" ht="18" hidden="1">
      <c r="A64" s="1"/>
      <c r="B64" s="21" t="s">
        <v>33</v>
      </c>
      <c r="C64" s="69">
        <f>SUM(C42:C63)</f>
        <v>654188149.75271964</v>
      </c>
      <c r="D64" s="69">
        <f>SUM(D42:D63)</f>
        <v>411367709.2770949</v>
      </c>
      <c r="E64" s="84">
        <f t="shared" si="9"/>
        <v>0.62882170738279219</v>
      </c>
      <c r="F64" s="69">
        <f>SUM(F42:F63)</f>
        <v>214816890.03315541</v>
      </c>
      <c r="G64" s="69">
        <f>SUM(G42:G63)</f>
        <v>299957107.57729822</v>
      </c>
      <c r="H64" s="85">
        <f t="shared" si="10"/>
        <v>1.3963385631874758</v>
      </c>
      <c r="I64" s="69">
        <f>SUM(I42:I63)</f>
        <v>191289677.80730858</v>
      </c>
      <c r="J64" s="69">
        <f>SUM(J42:J63)</f>
        <v>87088146.578202397</v>
      </c>
      <c r="K64" s="85">
        <f t="shared" si="7"/>
        <v>0.45526840536544116</v>
      </c>
      <c r="L64" s="69">
        <f>SUM(L42:L63)</f>
        <v>1060294717.8162986</v>
      </c>
      <c r="M64" s="13">
        <f>SUM(M42:M63)</f>
        <v>798406976.54559565</v>
      </c>
      <c r="N64" s="22">
        <f t="shared" si="8"/>
        <v>0.75300476662746485</v>
      </c>
      <c r="O64" s="1"/>
      <c r="P64" s="1"/>
    </row>
    <row r="65" spans="1:16" s="27" customFormat="1" ht="25.2" hidden="1">
      <c r="A65" s="23"/>
      <c r="B65" s="23"/>
      <c r="D65" s="86"/>
      <c r="E65" s="87"/>
      <c r="F65" s="87"/>
      <c r="G65" s="87"/>
      <c r="H65" s="88"/>
      <c r="I65" s="89"/>
      <c r="J65" s="87"/>
      <c r="K65" s="90"/>
      <c r="L65" s="91"/>
      <c r="M65" s="24"/>
      <c r="N65" s="25"/>
      <c r="O65" s="26"/>
      <c r="P65" s="24"/>
    </row>
    <row r="66" spans="1:16" s="28" customFormat="1" ht="18" hidden="1">
      <c r="A66" s="23"/>
      <c r="B66" s="23"/>
      <c r="C66" s="27"/>
      <c r="D66" s="86"/>
      <c r="E66" s="87"/>
      <c r="F66" s="87"/>
      <c r="G66" s="87"/>
      <c r="H66" s="87"/>
      <c r="I66" s="87"/>
      <c r="J66" s="87"/>
      <c r="K66" s="87"/>
      <c r="L66" s="87"/>
      <c r="M66" s="24"/>
      <c r="N66" s="24"/>
      <c r="O66" s="24"/>
      <c r="P66" s="24"/>
    </row>
    <row r="67" spans="1:16" hidden="1">
      <c r="A67" s="1"/>
      <c r="B67" s="1"/>
      <c r="M67" s="1"/>
      <c r="N67" s="14"/>
      <c r="O67" s="1"/>
      <c r="P67" s="1"/>
    </row>
    <row r="68" spans="1:16" hidden="1"/>
    <row r="69" spans="1:16" hidden="1"/>
    <row r="70" spans="1:16" hidden="1"/>
    <row r="71" spans="1:16" hidden="1"/>
    <row r="72" spans="1:16" hidden="1"/>
    <row r="73" spans="1:16" hidden="1"/>
    <row r="74" spans="1:16" hidden="1"/>
    <row r="75" spans="1:16" hidden="1"/>
    <row r="76" spans="1:16" hidden="1"/>
    <row r="77" spans="1:16" hidden="1"/>
    <row r="78" spans="1:16" hidden="1"/>
    <row r="79" spans="1:16" hidden="1"/>
    <row r="80" spans="1:16" hidden="1"/>
    <row r="81" spans="8:10" hidden="1"/>
    <row r="82" spans="8:10" ht="15" hidden="1" thickBot="1"/>
    <row r="83" spans="8:10" ht="18" hidden="1">
      <c r="H83" s="60">
        <f>I83/10000</f>
        <v>533.79079999999999</v>
      </c>
      <c r="I83" s="68">
        <v>5337908</v>
      </c>
      <c r="J83" s="6">
        <f>K83</f>
        <v>0</v>
      </c>
    </row>
    <row r="84" spans="8:10" ht="18" hidden="1">
      <c r="H84" s="60">
        <f t="shared" ref="H84:H104" si="11">I84/10000</f>
        <v>2240.5802749999998</v>
      </c>
      <c r="I84" s="4">
        <v>22405802.75</v>
      </c>
    </row>
    <row r="85" spans="8:10" ht="18" hidden="1">
      <c r="H85" s="60">
        <f t="shared" si="11"/>
        <v>4383.2155000000002</v>
      </c>
      <c r="I85" s="4">
        <v>43832155</v>
      </c>
    </row>
    <row r="86" spans="8:10" ht="18" hidden="1">
      <c r="H86" s="60">
        <f t="shared" si="11"/>
        <v>2062.6615539999998</v>
      </c>
      <c r="I86" s="4">
        <v>20626615.539999999</v>
      </c>
    </row>
    <row r="87" spans="8:10" ht="18" hidden="1">
      <c r="H87" s="60">
        <f t="shared" si="11"/>
        <v>2267.89455</v>
      </c>
      <c r="I87" s="4">
        <v>22678945.5</v>
      </c>
    </row>
    <row r="88" spans="8:10" ht="18" hidden="1">
      <c r="H88" s="60">
        <f t="shared" si="11"/>
        <v>1685.5590999999999</v>
      </c>
      <c r="I88" s="4">
        <v>16855591</v>
      </c>
    </row>
    <row r="89" spans="8:10" ht="18" hidden="1">
      <c r="H89" s="60">
        <f t="shared" si="11"/>
        <v>212.71119999999999</v>
      </c>
      <c r="I89" s="4">
        <v>2127112</v>
      </c>
    </row>
    <row r="90" spans="8:10" ht="18" hidden="1">
      <c r="H90" s="60">
        <f t="shared" si="11"/>
        <v>40.289499999999997</v>
      </c>
      <c r="I90" s="4">
        <v>402895</v>
      </c>
    </row>
    <row r="91" spans="8:10" ht="18" hidden="1">
      <c r="H91" s="60">
        <f t="shared" si="11"/>
        <v>566.53760490000002</v>
      </c>
      <c r="I91" s="4">
        <v>5665376.0490000006</v>
      </c>
    </row>
    <row r="92" spans="8:10" ht="18" hidden="1">
      <c r="H92" s="60">
        <f t="shared" si="11"/>
        <v>1497.6487113000001</v>
      </c>
      <c r="I92" s="4">
        <v>14976487.113</v>
      </c>
    </row>
    <row r="93" spans="8:10" ht="18" hidden="1">
      <c r="H93" s="60">
        <f t="shared" si="11"/>
        <v>182.50965650000001</v>
      </c>
      <c r="I93" s="4">
        <v>1825096.5649999999</v>
      </c>
    </row>
    <row r="94" spans="8:10" ht="18" hidden="1">
      <c r="H94" s="60">
        <f t="shared" si="11"/>
        <v>1925.0129999999999</v>
      </c>
      <c r="I94" s="4">
        <v>19250130</v>
      </c>
    </row>
    <row r="95" spans="8:10" ht="18" hidden="1">
      <c r="H95" s="60">
        <f t="shared" si="11"/>
        <v>38.733899999999998</v>
      </c>
      <c r="I95" s="4">
        <v>387339</v>
      </c>
    </row>
    <row r="96" spans="8:10" ht="18" hidden="1">
      <c r="H96" s="60">
        <f t="shared" si="11"/>
        <v>33.944099999999999</v>
      </c>
      <c r="I96" s="4">
        <v>339441</v>
      </c>
    </row>
    <row r="97" spans="3:21" ht="18" hidden="1">
      <c r="H97" s="60">
        <f t="shared" si="11"/>
        <v>188.15219999999999</v>
      </c>
      <c r="I97" s="4">
        <v>1881522</v>
      </c>
    </row>
    <row r="98" spans="3:21" ht="18" hidden="1">
      <c r="H98" s="60">
        <f t="shared" si="11"/>
        <v>172.49520000000001</v>
      </c>
      <c r="I98" s="4">
        <v>1724952</v>
      </c>
    </row>
    <row r="99" spans="3:21" ht="18" hidden="1">
      <c r="H99" s="60">
        <f t="shared" si="11"/>
        <v>61.254399999999997</v>
      </c>
      <c r="I99" s="4">
        <v>612544</v>
      </c>
    </row>
    <row r="100" spans="3:21" ht="18" hidden="1">
      <c r="H100" s="60">
        <f t="shared" si="11"/>
        <v>34.145099999999999</v>
      </c>
      <c r="I100" s="7">
        <v>341451</v>
      </c>
    </row>
    <row r="101" spans="3:21" ht="17.399999999999999" hidden="1">
      <c r="H101" s="60">
        <f t="shared" si="11"/>
        <v>1555.12339512024</v>
      </c>
      <c r="I101" s="92">
        <v>15551233.9512024</v>
      </c>
    </row>
    <row r="102" spans="3:21" ht="18" hidden="1">
      <c r="H102" s="60">
        <f t="shared" si="11"/>
        <v>72.810719999999989</v>
      </c>
      <c r="I102" s="12">
        <v>728107.2</v>
      </c>
    </row>
    <row r="103" spans="3:21" ht="18" hidden="1">
      <c r="H103" s="60">
        <f t="shared" si="11"/>
        <v>147.8202</v>
      </c>
      <c r="I103" s="4">
        <v>1478202</v>
      </c>
    </row>
    <row r="104" spans="3:21" ht="31.2" hidden="1" customHeight="1">
      <c r="H104" s="60">
        <f t="shared" si="11"/>
        <v>43.219608000000001</v>
      </c>
      <c r="I104" s="7">
        <v>432196.08</v>
      </c>
    </row>
    <row r="105" spans="3:21" hidden="1"/>
    <row r="106" spans="3:21" hidden="1"/>
    <row r="107" spans="3:21" hidden="1"/>
    <row r="108" spans="3:21" hidden="1">
      <c r="C108" s="27"/>
      <c r="D108" s="27"/>
      <c r="E108" s="93"/>
      <c r="F108" s="27"/>
      <c r="G108" s="27"/>
      <c r="H108" s="93"/>
      <c r="I108" s="27"/>
      <c r="J108" s="27"/>
      <c r="K108" s="93"/>
      <c r="L108" s="27"/>
      <c r="M108" s="28"/>
      <c r="N108" s="94"/>
      <c r="O108" s="28"/>
      <c r="P108" s="28"/>
      <c r="Q108" s="28"/>
      <c r="R108" s="28"/>
      <c r="S108" s="28"/>
      <c r="T108" s="28"/>
      <c r="U108" s="28"/>
    </row>
    <row r="109" spans="3:21" hidden="1">
      <c r="C109" s="27"/>
      <c r="D109" s="27"/>
      <c r="E109" s="93"/>
      <c r="F109" s="27"/>
      <c r="G109" s="27"/>
      <c r="H109" s="93"/>
      <c r="I109" s="27"/>
      <c r="J109" s="27"/>
      <c r="K109" s="93"/>
      <c r="L109" s="27"/>
      <c r="M109" s="28"/>
      <c r="N109" s="94"/>
      <c r="O109" s="28"/>
      <c r="P109" s="28"/>
      <c r="Q109" s="28"/>
      <c r="R109" s="28"/>
      <c r="S109" s="28"/>
      <c r="T109" s="28"/>
      <c r="U109" s="28"/>
    </row>
    <row r="110" spans="3:21" ht="15.6" hidden="1">
      <c r="C110" s="27"/>
      <c r="D110" s="95"/>
      <c r="E110" s="96"/>
      <c r="F110" s="97"/>
      <c r="G110" s="97"/>
      <c r="H110" s="93"/>
      <c r="I110" s="27"/>
      <c r="J110" s="27"/>
      <c r="K110" s="97"/>
      <c r="L110" s="98"/>
      <c r="M110" s="28"/>
      <c r="N110" s="94"/>
      <c r="O110" s="28"/>
      <c r="P110" s="28"/>
      <c r="Q110" s="28"/>
      <c r="R110" s="28"/>
      <c r="S110" s="28"/>
      <c r="T110" s="28"/>
      <c r="U110" s="28"/>
    </row>
    <row r="111" spans="3:21" ht="15.6" hidden="1">
      <c r="C111" s="27"/>
      <c r="D111" s="95"/>
      <c r="E111" s="96"/>
      <c r="F111" s="97"/>
      <c r="G111" s="97"/>
      <c r="H111" s="93"/>
      <c r="I111" s="27"/>
      <c r="J111" s="27"/>
      <c r="K111" s="97"/>
      <c r="L111" s="98"/>
      <c r="M111" s="28"/>
      <c r="N111" s="94"/>
      <c r="O111" s="99"/>
      <c r="P111" s="28"/>
      <c r="Q111" s="28"/>
      <c r="R111" s="28"/>
      <c r="S111" s="28"/>
      <c r="T111" s="28"/>
      <c r="U111" s="28"/>
    </row>
    <row r="112" spans="3:21" ht="15.6" hidden="1">
      <c r="C112" s="27"/>
      <c r="D112" s="95"/>
      <c r="E112" s="96"/>
      <c r="F112" s="97"/>
      <c r="G112" s="97"/>
      <c r="H112" s="93"/>
      <c r="I112" s="27"/>
      <c r="J112" s="27"/>
      <c r="K112" s="97"/>
      <c r="L112" s="98"/>
      <c r="M112" s="28"/>
      <c r="N112" s="94"/>
      <c r="O112" s="99"/>
      <c r="P112" s="28"/>
      <c r="Q112" s="28"/>
      <c r="R112" s="28"/>
      <c r="S112" s="28"/>
      <c r="T112" s="28"/>
      <c r="U112" s="28"/>
    </row>
    <row r="113" spans="3:21" ht="15.6" hidden="1">
      <c r="C113" s="27"/>
      <c r="D113" s="95"/>
      <c r="E113" s="96"/>
      <c r="F113" s="97"/>
      <c r="G113" s="97"/>
      <c r="H113" s="93"/>
      <c r="I113" s="27"/>
      <c r="J113" s="27"/>
      <c r="K113" s="97"/>
      <c r="L113" s="98"/>
      <c r="M113" s="28"/>
      <c r="N113" s="94"/>
      <c r="O113" s="99"/>
      <c r="P113" s="28"/>
      <c r="Q113" s="28"/>
      <c r="R113" s="28"/>
      <c r="S113" s="28"/>
      <c r="T113" s="28"/>
      <c r="U113" s="28"/>
    </row>
    <row r="114" spans="3:21" ht="15.6" hidden="1">
      <c r="C114" s="27"/>
      <c r="D114" s="95"/>
      <c r="E114" s="96"/>
      <c r="F114" s="97"/>
      <c r="G114" s="97"/>
      <c r="H114" s="93"/>
      <c r="I114" s="27"/>
      <c r="J114" s="27"/>
      <c r="K114" s="97"/>
      <c r="L114" s="98"/>
      <c r="M114" s="28"/>
      <c r="N114" s="94"/>
      <c r="O114" s="99"/>
      <c r="P114" s="28"/>
      <c r="Q114" s="28"/>
      <c r="R114" s="28"/>
      <c r="S114" s="28"/>
      <c r="T114" s="28"/>
      <c r="U114" s="28"/>
    </row>
    <row r="115" spans="3:21" ht="15.6" hidden="1">
      <c r="C115" s="27"/>
      <c r="D115" s="95"/>
      <c r="E115" s="96"/>
      <c r="F115" s="97"/>
      <c r="G115" s="97"/>
      <c r="H115" s="93"/>
      <c r="I115" s="27"/>
      <c r="J115" s="27"/>
      <c r="K115" s="97"/>
      <c r="L115" s="98"/>
      <c r="M115" s="28"/>
      <c r="N115" s="94"/>
      <c r="O115" s="99"/>
      <c r="P115" s="28"/>
      <c r="Q115" s="28"/>
      <c r="R115" s="28"/>
      <c r="S115" s="28"/>
      <c r="T115" s="28"/>
      <c r="U115" s="28"/>
    </row>
    <row r="116" spans="3:21" ht="15.6" hidden="1">
      <c r="C116" s="27"/>
      <c r="D116" s="95"/>
      <c r="E116" s="96"/>
      <c r="F116" s="97"/>
      <c r="G116" s="97"/>
      <c r="H116" s="93"/>
      <c r="I116" s="27"/>
      <c r="J116" s="27"/>
      <c r="K116" s="97"/>
      <c r="L116" s="98"/>
      <c r="M116" s="28"/>
      <c r="N116" s="94"/>
      <c r="O116" s="99"/>
      <c r="P116" s="28"/>
      <c r="Q116" s="28"/>
      <c r="R116" s="28"/>
      <c r="S116" s="28"/>
      <c r="T116" s="28"/>
      <c r="U116" s="28"/>
    </row>
    <row r="117" spans="3:21" ht="15.6" hidden="1">
      <c r="C117" s="27"/>
      <c r="D117" s="95"/>
      <c r="E117" s="96"/>
      <c r="F117" s="97"/>
      <c r="G117" s="97"/>
      <c r="H117" s="93"/>
      <c r="I117" s="27"/>
      <c r="J117" s="27"/>
      <c r="K117" s="97"/>
      <c r="L117" s="98"/>
      <c r="M117" s="28"/>
      <c r="N117" s="94"/>
      <c r="O117" s="99"/>
      <c r="P117" s="28"/>
      <c r="Q117" s="28"/>
      <c r="R117" s="28"/>
      <c r="S117" s="28"/>
      <c r="T117" s="28"/>
      <c r="U117" s="28"/>
    </row>
    <row r="118" spans="3:21" ht="15.6" hidden="1">
      <c r="C118" s="27"/>
      <c r="D118" s="95"/>
      <c r="E118" s="96"/>
      <c r="F118" s="97"/>
      <c r="G118" s="97"/>
      <c r="H118" s="93"/>
      <c r="I118" s="27"/>
      <c r="J118" s="27"/>
      <c r="K118" s="97"/>
      <c r="L118" s="98"/>
      <c r="M118" s="28"/>
      <c r="N118" s="94"/>
      <c r="O118" s="99"/>
      <c r="P118" s="28"/>
      <c r="Q118" s="28"/>
      <c r="R118" s="28"/>
      <c r="S118" s="28"/>
      <c r="T118" s="28"/>
      <c r="U118" s="28"/>
    </row>
    <row r="119" spans="3:21" ht="15.6" hidden="1">
      <c r="C119" s="27"/>
      <c r="D119" s="95"/>
      <c r="E119" s="96"/>
      <c r="F119" s="97"/>
      <c r="G119" s="97"/>
      <c r="H119" s="93"/>
      <c r="I119" s="27"/>
      <c r="J119" s="27"/>
      <c r="K119" s="97"/>
      <c r="L119" s="98"/>
      <c r="M119" s="28"/>
      <c r="N119" s="94"/>
      <c r="O119" s="99"/>
      <c r="P119" s="28"/>
      <c r="Q119" s="28"/>
      <c r="R119" s="28"/>
      <c r="S119" s="28"/>
      <c r="T119" s="28"/>
      <c r="U119" s="28"/>
    </row>
    <row r="120" spans="3:21" ht="15.6" hidden="1">
      <c r="C120" s="27"/>
      <c r="D120" s="95"/>
      <c r="E120" s="96"/>
      <c r="F120" s="97"/>
      <c r="G120" s="97"/>
      <c r="H120" s="93"/>
      <c r="I120" s="27"/>
      <c r="J120" s="27"/>
      <c r="K120" s="97"/>
      <c r="L120" s="98"/>
      <c r="M120" s="28"/>
      <c r="N120" s="94"/>
      <c r="O120" s="99"/>
      <c r="P120" s="28"/>
      <c r="Q120" s="28"/>
      <c r="R120" s="28"/>
      <c r="S120" s="28"/>
      <c r="T120" s="28"/>
      <c r="U120" s="28"/>
    </row>
    <row r="121" spans="3:21" ht="15.6" hidden="1">
      <c r="C121" s="27"/>
      <c r="D121" s="95"/>
      <c r="E121" s="96"/>
      <c r="F121" s="97"/>
      <c r="G121" s="97"/>
      <c r="H121" s="93"/>
      <c r="I121" s="27"/>
      <c r="J121" s="27"/>
      <c r="K121" s="97"/>
      <c r="L121" s="98"/>
      <c r="M121" s="28"/>
      <c r="N121" s="94"/>
      <c r="O121" s="99"/>
      <c r="P121" s="28"/>
      <c r="Q121" s="28"/>
      <c r="R121" s="28"/>
      <c r="S121" s="28"/>
      <c r="T121" s="28"/>
      <c r="U121" s="28"/>
    </row>
    <row r="122" spans="3:21" ht="15.6" hidden="1">
      <c r="C122" s="27"/>
      <c r="D122" s="95"/>
      <c r="E122" s="96"/>
      <c r="F122" s="97"/>
      <c r="G122" s="97"/>
      <c r="H122" s="93"/>
      <c r="I122" s="27"/>
      <c r="J122" s="27"/>
      <c r="K122" s="97"/>
      <c r="L122" s="98"/>
      <c r="M122" s="28"/>
      <c r="N122" s="94"/>
      <c r="O122" s="99"/>
      <c r="P122" s="28"/>
      <c r="Q122" s="28"/>
      <c r="R122" s="28"/>
      <c r="S122" s="28"/>
      <c r="T122" s="28"/>
      <c r="U122" s="28"/>
    </row>
    <row r="123" spans="3:21" ht="15.6">
      <c r="C123" s="27"/>
      <c r="D123" s="95"/>
      <c r="E123" s="96"/>
      <c r="F123" s="97"/>
      <c r="G123" s="97"/>
      <c r="H123" s="93"/>
      <c r="I123" s="27"/>
      <c r="J123" s="27"/>
      <c r="K123" s="97"/>
      <c r="L123" s="98"/>
      <c r="M123" s="28"/>
      <c r="N123" s="94"/>
      <c r="O123" s="99"/>
      <c r="P123" s="28"/>
      <c r="Q123" s="28"/>
      <c r="R123" s="28"/>
      <c r="S123" s="28"/>
      <c r="T123" s="28"/>
      <c r="U123" s="28"/>
    </row>
    <row r="124" spans="3:21" ht="15.6">
      <c r="C124" s="27"/>
      <c r="D124" s="95"/>
      <c r="E124" s="96"/>
      <c r="F124" s="97"/>
      <c r="G124" s="97"/>
      <c r="H124" s="93"/>
      <c r="I124" s="27"/>
      <c r="J124" s="27"/>
      <c r="K124" s="97"/>
      <c r="L124" s="98"/>
      <c r="M124" s="28"/>
      <c r="N124" s="94"/>
      <c r="O124" s="99"/>
      <c r="P124" s="28"/>
      <c r="Q124" s="28"/>
      <c r="R124" s="28"/>
      <c r="S124" s="28"/>
      <c r="T124" s="28"/>
      <c r="U124" s="28"/>
    </row>
    <row r="125" spans="3:21" ht="15.6">
      <c r="C125" s="27"/>
      <c r="D125" s="95"/>
      <c r="E125" s="96"/>
      <c r="F125" s="97"/>
      <c r="G125" s="97"/>
      <c r="H125" s="93"/>
      <c r="I125" s="27"/>
      <c r="J125" s="27"/>
      <c r="K125" s="97"/>
      <c r="L125" s="98"/>
      <c r="M125" s="28"/>
      <c r="N125" s="94"/>
      <c r="O125" s="99"/>
      <c r="P125" s="28"/>
      <c r="Q125" s="28"/>
      <c r="R125" s="28"/>
      <c r="S125" s="28"/>
      <c r="T125" s="28"/>
      <c r="U125" s="28"/>
    </row>
    <row r="126" spans="3:21" ht="15.6">
      <c r="C126" s="27"/>
      <c r="D126" s="95"/>
      <c r="E126" s="96"/>
      <c r="F126" s="97"/>
      <c r="G126" s="97"/>
      <c r="H126" s="93"/>
      <c r="I126" s="27"/>
      <c r="J126" s="27"/>
      <c r="K126" s="97"/>
      <c r="L126" s="98"/>
      <c r="M126" s="28"/>
      <c r="N126" s="94"/>
      <c r="O126" s="99"/>
      <c r="P126" s="28"/>
      <c r="Q126" s="28"/>
      <c r="R126" s="28"/>
      <c r="S126" s="28"/>
      <c r="T126" s="28"/>
      <c r="U126" s="28"/>
    </row>
    <row r="127" spans="3:21" ht="15.6">
      <c r="C127" s="27"/>
      <c r="D127" s="95"/>
      <c r="E127" s="96"/>
      <c r="F127" s="97"/>
      <c r="G127" s="97"/>
      <c r="H127" s="97"/>
      <c r="I127" s="27"/>
      <c r="J127" s="27"/>
      <c r="K127" s="97"/>
      <c r="L127" s="98"/>
      <c r="M127" s="99"/>
      <c r="N127" s="94"/>
      <c r="O127" s="99"/>
      <c r="P127" s="28"/>
      <c r="Q127" s="28"/>
      <c r="R127" s="28"/>
      <c r="S127" s="28"/>
      <c r="T127" s="28"/>
      <c r="U127" s="28"/>
    </row>
    <row r="128" spans="3:21" ht="15.6">
      <c r="C128" s="27"/>
      <c r="D128" s="95"/>
      <c r="E128" s="96"/>
      <c r="F128" s="97"/>
      <c r="G128" s="97"/>
      <c r="H128" s="97"/>
      <c r="I128" s="27"/>
      <c r="J128" s="27"/>
      <c r="K128" s="97"/>
      <c r="L128" s="98"/>
      <c r="M128" s="99"/>
      <c r="N128" s="94"/>
      <c r="O128" s="99"/>
      <c r="P128" s="28"/>
      <c r="Q128" s="28"/>
      <c r="R128" s="28"/>
      <c r="S128" s="28"/>
      <c r="T128" s="28"/>
      <c r="U128" s="28"/>
    </row>
    <row r="129" spans="3:21" ht="15.6">
      <c r="C129" s="27"/>
      <c r="D129" s="95"/>
      <c r="E129" s="96"/>
      <c r="F129" s="97"/>
      <c r="G129" s="97"/>
      <c r="H129" s="97"/>
      <c r="I129" s="27"/>
      <c r="J129" s="27"/>
      <c r="K129" s="97"/>
      <c r="L129" s="98"/>
      <c r="M129" s="99"/>
      <c r="N129" s="94"/>
      <c r="O129" s="99"/>
      <c r="P129" s="28"/>
      <c r="Q129" s="28"/>
      <c r="R129" s="28"/>
      <c r="S129" s="28"/>
      <c r="T129" s="28"/>
      <c r="U129" s="28"/>
    </row>
    <row r="130" spans="3:21" ht="15.6">
      <c r="C130" s="27"/>
      <c r="D130" s="95"/>
      <c r="E130" s="96"/>
      <c r="F130" s="97"/>
      <c r="G130" s="97"/>
      <c r="H130" s="97"/>
      <c r="I130" s="27"/>
      <c r="J130" s="27"/>
      <c r="K130" s="97"/>
      <c r="L130" s="98"/>
      <c r="M130" s="99"/>
      <c r="N130" s="94"/>
      <c r="O130" s="99"/>
      <c r="P130" s="28"/>
      <c r="Q130" s="28"/>
      <c r="R130" s="28"/>
      <c r="S130" s="28"/>
      <c r="T130" s="28"/>
      <c r="U130" s="28"/>
    </row>
    <row r="131" spans="3:21" ht="15.6">
      <c r="C131" s="27"/>
      <c r="D131" s="95"/>
      <c r="E131" s="96"/>
      <c r="F131" s="97"/>
      <c r="G131" s="97"/>
      <c r="H131" s="97"/>
      <c r="I131" s="27"/>
      <c r="J131" s="27"/>
      <c r="K131" s="97"/>
      <c r="L131" s="98"/>
      <c r="M131" s="99"/>
      <c r="N131" s="94"/>
      <c r="O131" s="99"/>
      <c r="P131" s="28"/>
      <c r="Q131" s="28"/>
      <c r="R131" s="28"/>
      <c r="S131" s="28"/>
      <c r="T131" s="28"/>
      <c r="U131" s="28"/>
    </row>
    <row r="132" spans="3:21" ht="15.6">
      <c r="C132" s="27"/>
      <c r="D132" s="27"/>
      <c r="E132" s="96"/>
      <c r="F132" s="97"/>
      <c r="G132" s="97"/>
      <c r="H132" s="97"/>
      <c r="I132" s="27"/>
      <c r="J132" s="27"/>
      <c r="K132" s="97"/>
      <c r="L132" s="98"/>
      <c r="M132" s="99"/>
      <c r="N132" s="94"/>
      <c r="O132" s="99"/>
      <c r="P132" s="28"/>
      <c r="Q132" s="28"/>
      <c r="R132" s="28"/>
      <c r="S132" s="28"/>
      <c r="T132" s="28"/>
      <c r="U132" s="28"/>
    </row>
    <row r="133" spans="3:21" ht="15.6">
      <c r="C133" s="27"/>
      <c r="D133" s="27"/>
      <c r="E133" s="96"/>
      <c r="F133" s="97"/>
      <c r="G133" s="27"/>
      <c r="H133" s="97"/>
      <c r="I133" s="27"/>
      <c r="J133" s="27"/>
      <c r="K133" s="97"/>
      <c r="L133" s="98"/>
      <c r="M133" s="99"/>
      <c r="N133" s="94"/>
      <c r="O133" s="99"/>
      <c r="P133" s="28"/>
      <c r="Q133" s="28"/>
      <c r="R133" s="28"/>
      <c r="S133" s="28"/>
      <c r="T133" s="28"/>
      <c r="U133" s="28"/>
    </row>
    <row r="134" spans="3:21" ht="15.6">
      <c r="C134" s="27"/>
      <c r="D134" s="27"/>
      <c r="E134" s="96"/>
      <c r="F134" s="97"/>
      <c r="G134" s="27"/>
      <c r="H134" s="97"/>
      <c r="I134" s="27"/>
      <c r="J134" s="27"/>
      <c r="K134" s="97"/>
      <c r="L134" s="98"/>
      <c r="M134" s="99"/>
      <c r="N134" s="94"/>
      <c r="O134" s="99"/>
      <c r="P134" s="28"/>
      <c r="Q134" s="28"/>
      <c r="R134" s="28"/>
      <c r="S134" s="28"/>
      <c r="T134" s="28"/>
      <c r="U134" s="28"/>
    </row>
    <row r="135" spans="3:21" ht="15.6">
      <c r="C135" s="27"/>
      <c r="D135" s="27"/>
      <c r="E135" s="96"/>
      <c r="F135" s="97"/>
      <c r="G135" s="27"/>
      <c r="H135" s="97"/>
      <c r="I135" s="27"/>
      <c r="J135" s="27"/>
      <c r="K135" s="97"/>
      <c r="L135" s="98"/>
      <c r="M135" s="99"/>
      <c r="N135" s="94"/>
      <c r="O135" s="99"/>
      <c r="P135" s="28"/>
      <c r="Q135" s="28"/>
      <c r="R135" s="28"/>
      <c r="S135" s="28"/>
      <c r="T135" s="28"/>
      <c r="U135" s="28"/>
    </row>
    <row r="136" spans="3:21" ht="15.6">
      <c r="C136" s="27"/>
      <c r="D136" s="27"/>
      <c r="E136" s="96"/>
      <c r="F136" s="97"/>
      <c r="G136" s="27"/>
      <c r="H136" s="97"/>
      <c r="I136" s="27"/>
      <c r="J136" s="27"/>
      <c r="K136" s="97"/>
      <c r="L136" s="98"/>
      <c r="M136" s="99"/>
      <c r="N136" s="94"/>
      <c r="O136" s="99"/>
      <c r="P136" s="28"/>
      <c r="Q136" s="28"/>
      <c r="R136" s="28"/>
      <c r="S136" s="28"/>
      <c r="T136" s="28"/>
      <c r="U136" s="28"/>
    </row>
    <row r="137" spans="3:21" ht="15.6">
      <c r="C137" s="27"/>
      <c r="D137" s="27"/>
      <c r="E137" s="96"/>
      <c r="F137" s="97"/>
      <c r="G137" s="27"/>
      <c r="H137" s="97"/>
      <c r="I137" s="27"/>
      <c r="J137" s="27"/>
      <c r="K137" s="97"/>
      <c r="L137" s="98"/>
      <c r="M137" s="99"/>
      <c r="N137" s="94"/>
      <c r="O137" s="99"/>
      <c r="P137" s="28"/>
      <c r="Q137" s="28"/>
      <c r="R137" s="28"/>
      <c r="S137" s="28"/>
      <c r="T137" s="28"/>
      <c r="U137" s="28"/>
    </row>
    <row r="138" spans="3:21" ht="15.6">
      <c r="C138" s="27"/>
      <c r="D138" s="27"/>
      <c r="E138" s="96"/>
      <c r="F138" s="97"/>
      <c r="G138" s="98"/>
      <c r="H138" s="97"/>
      <c r="I138" s="27"/>
      <c r="J138" s="27"/>
      <c r="K138" s="97"/>
      <c r="L138" s="98"/>
      <c r="M138" s="99"/>
      <c r="N138" s="94"/>
      <c r="O138" s="99"/>
      <c r="P138" s="28"/>
      <c r="Q138" s="28"/>
      <c r="R138" s="28"/>
      <c r="S138" s="28"/>
      <c r="T138" s="28"/>
      <c r="U138" s="28"/>
    </row>
    <row r="139" spans="3:21" ht="15.6">
      <c r="C139" s="27"/>
      <c r="D139" s="27"/>
      <c r="E139" s="96"/>
      <c r="F139" s="97"/>
      <c r="G139" s="98"/>
      <c r="H139" s="97"/>
      <c r="I139" s="27"/>
      <c r="J139" s="27"/>
      <c r="K139" s="97"/>
      <c r="L139" s="98"/>
      <c r="M139" s="99"/>
      <c r="N139" s="94"/>
      <c r="O139" s="99"/>
      <c r="P139" s="28"/>
      <c r="Q139" s="28"/>
      <c r="R139" s="28"/>
      <c r="S139" s="28"/>
      <c r="T139" s="28"/>
      <c r="U139" s="28"/>
    </row>
    <row r="140" spans="3:21" ht="15.6">
      <c r="C140" s="27"/>
      <c r="D140" s="27"/>
      <c r="E140" s="96"/>
      <c r="F140" s="97"/>
      <c r="G140" s="98"/>
      <c r="H140" s="97"/>
      <c r="I140" s="27"/>
      <c r="J140" s="27"/>
      <c r="K140" s="97"/>
      <c r="L140" s="98"/>
      <c r="M140" s="99"/>
      <c r="N140" s="94"/>
      <c r="O140" s="99"/>
      <c r="P140" s="28"/>
      <c r="Q140" s="28"/>
      <c r="R140" s="28"/>
      <c r="S140" s="28"/>
      <c r="T140" s="28"/>
      <c r="U140" s="28"/>
    </row>
    <row r="141" spans="3:21" ht="15.6">
      <c r="C141" s="27"/>
      <c r="D141" s="27"/>
      <c r="E141" s="96"/>
      <c r="F141" s="97"/>
      <c r="G141" s="98"/>
      <c r="H141" s="97"/>
      <c r="I141" s="27"/>
      <c r="J141" s="27"/>
      <c r="K141" s="97"/>
      <c r="L141" s="98"/>
      <c r="M141" s="99"/>
      <c r="N141" s="94"/>
      <c r="O141" s="99"/>
      <c r="P141" s="28"/>
      <c r="Q141" s="28"/>
      <c r="R141" s="28"/>
      <c r="S141" s="28"/>
      <c r="T141" s="28"/>
      <c r="U141" s="28"/>
    </row>
    <row r="142" spans="3:21" ht="15.6">
      <c r="C142" s="27"/>
      <c r="D142" s="27"/>
      <c r="E142" s="96"/>
      <c r="F142" s="97"/>
      <c r="G142" s="98"/>
      <c r="H142" s="97"/>
      <c r="I142" s="27"/>
      <c r="J142" s="27"/>
      <c r="K142" s="97"/>
      <c r="L142" s="98"/>
      <c r="M142" s="99"/>
      <c r="N142" s="94"/>
      <c r="O142" s="99"/>
      <c r="P142" s="28"/>
      <c r="Q142" s="28"/>
      <c r="R142" s="28"/>
      <c r="S142" s="28"/>
      <c r="T142" s="28"/>
      <c r="U142" s="28"/>
    </row>
    <row r="143" spans="3:21" ht="15.6">
      <c r="C143" s="27"/>
      <c r="D143" s="27"/>
      <c r="E143" s="96"/>
      <c r="F143" s="97"/>
      <c r="G143" s="98"/>
      <c r="H143" s="97"/>
      <c r="I143" s="27"/>
      <c r="J143" s="27"/>
      <c r="K143" s="97"/>
      <c r="L143" s="98"/>
      <c r="M143" s="99"/>
      <c r="N143" s="94"/>
      <c r="O143" s="99"/>
      <c r="P143" s="28"/>
      <c r="Q143" s="28"/>
      <c r="R143" s="28"/>
      <c r="S143" s="28"/>
      <c r="T143" s="28"/>
      <c r="U143" s="28"/>
    </row>
    <row r="144" spans="3:21" ht="15.6">
      <c r="C144" s="27"/>
      <c r="D144" s="27"/>
      <c r="E144" s="96"/>
      <c r="F144" s="97"/>
      <c r="G144" s="98"/>
      <c r="H144" s="97"/>
      <c r="I144" s="27"/>
      <c r="J144" s="27"/>
      <c r="K144" s="97"/>
      <c r="L144" s="98"/>
      <c r="M144" s="99"/>
      <c r="N144" s="94"/>
      <c r="O144" s="99"/>
      <c r="P144" s="28"/>
      <c r="Q144" s="28"/>
      <c r="R144" s="28"/>
      <c r="S144" s="28"/>
      <c r="T144" s="28"/>
      <c r="U144" s="28"/>
    </row>
    <row r="145" spans="3:21" ht="15.6">
      <c r="C145" s="27"/>
      <c r="D145" s="27"/>
      <c r="E145" s="96"/>
      <c r="F145" s="97"/>
      <c r="G145" s="98"/>
      <c r="H145" s="97"/>
      <c r="I145" s="27"/>
      <c r="J145" s="27"/>
      <c r="K145" s="97"/>
      <c r="L145" s="98"/>
      <c r="M145" s="99"/>
      <c r="N145" s="94"/>
      <c r="O145" s="99"/>
      <c r="P145" s="28"/>
      <c r="Q145" s="28"/>
      <c r="R145" s="28"/>
      <c r="S145" s="28"/>
      <c r="T145" s="28"/>
      <c r="U145" s="28"/>
    </row>
    <row r="146" spans="3:21" ht="15.6">
      <c r="C146" s="27"/>
      <c r="D146" s="27"/>
      <c r="E146" s="96"/>
      <c r="F146" s="97"/>
      <c r="G146" s="98"/>
      <c r="H146" s="97"/>
      <c r="I146" s="27"/>
      <c r="J146" s="27"/>
      <c r="K146" s="97"/>
      <c r="L146" s="98"/>
      <c r="M146" s="99"/>
      <c r="N146" s="94"/>
      <c r="O146" s="99"/>
      <c r="P146" s="28"/>
      <c r="Q146" s="28"/>
      <c r="R146" s="28"/>
      <c r="S146" s="28"/>
      <c r="T146" s="28"/>
      <c r="U146" s="28"/>
    </row>
    <row r="147" spans="3:21" ht="15.6">
      <c r="C147" s="27"/>
      <c r="D147" s="27"/>
      <c r="E147" s="96"/>
      <c r="F147" s="97"/>
      <c r="G147" s="98"/>
      <c r="H147" s="97"/>
      <c r="I147" s="27"/>
      <c r="J147" s="27"/>
      <c r="K147" s="97"/>
      <c r="L147" s="98"/>
      <c r="M147" s="99"/>
      <c r="N147" s="94"/>
      <c r="O147" s="99"/>
      <c r="P147" s="28"/>
      <c r="Q147" s="28"/>
      <c r="R147" s="28"/>
      <c r="S147" s="28"/>
      <c r="T147" s="28"/>
      <c r="U147" s="28"/>
    </row>
    <row r="148" spans="3:21" ht="15.6">
      <c r="C148" s="27"/>
      <c r="D148" s="27"/>
      <c r="E148" s="96"/>
      <c r="F148" s="97"/>
      <c r="G148" s="98"/>
      <c r="H148" s="97"/>
      <c r="I148" s="27"/>
      <c r="J148" s="27"/>
      <c r="K148" s="97"/>
      <c r="L148" s="27"/>
      <c r="M148" s="99"/>
      <c r="N148" s="94"/>
      <c r="O148" s="99"/>
      <c r="P148" s="28"/>
      <c r="Q148" s="28"/>
      <c r="R148" s="28"/>
      <c r="S148" s="28"/>
      <c r="T148" s="28"/>
      <c r="U148" s="28"/>
    </row>
    <row r="149" spans="3:21" ht="15.6">
      <c r="C149" s="27"/>
      <c r="D149" s="27"/>
      <c r="E149" s="96"/>
      <c r="F149" s="97"/>
      <c r="G149" s="98"/>
      <c r="H149" s="93"/>
      <c r="I149" s="27"/>
      <c r="J149" s="27"/>
      <c r="K149" s="93"/>
      <c r="L149" s="27"/>
      <c r="M149" s="28"/>
      <c r="N149" s="94"/>
      <c r="O149" s="28"/>
      <c r="P149" s="28"/>
      <c r="Q149" s="28"/>
      <c r="R149" s="28"/>
      <c r="S149" s="28"/>
      <c r="T149" s="28"/>
      <c r="U149" s="28"/>
    </row>
    <row r="150" spans="3:21" ht="15.6">
      <c r="C150" s="27"/>
      <c r="D150" s="27"/>
      <c r="E150" s="96"/>
      <c r="F150" s="98"/>
      <c r="G150" s="98"/>
      <c r="H150" s="93"/>
      <c r="I150" s="27"/>
      <c r="J150" s="27"/>
      <c r="K150" s="93"/>
      <c r="L150" s="27"/>
      <c r="M150" s="28"/>
      <c r="N150" s="94"/>
      <c r="O150" s="28"/>
      <c r="P150" s="28"/>
      <c r="Q150" s="28"/>
      <c r="R150" s="28"/>
      <c r="S150" s="28"/>
      <c r="T150" s="28"/>
      <c r="U150" s="28"/>
    </row>
    <row r="151" spans="3:21" ht="15.6">
      <c r="C151" s="27"/>
      <c r="D151" s="27"/>
      <c r="E151" s="96"/>
      <c r="F151" s="98"/>
      <c r="G151" s="98"/>
      <c r="H151" s="93"/>
      <c r="I151" s="27"/>
      <c r="J151" s="27"/>
      <c r="K151" s="93"/>
      <c r="L151" s="27"/>
      <c r="M151" s="28"/>
      <c r="N151" s="94"/>
      <c r="O151" s="28"/>
      <c r="P151" s="28"/>
      <c r="Q151" s="28"/>
      <c r="R151" s="28"/>
      <c r="S151" s="28"/>
      <c r="T151" s="28"/>
      <c r="U151" s="28"/>
    </row>
    <row r="152" spans="3:21" ht="15.6">
      <c r="C152" s="27"/>
      <c r="D152" s="27"/>
      <c r="E152" s="96"/>
      <c r="F152" s="98"/>
      <c r="G152" s="98"/>
      <c r="H152" s="93"/>
      <c r="I152" s="27"/>
      <c r="J152" s="27"/>
      <c r="K152" s="93"/>
      <c r="L152" s="27"/>
      <c r="M152" s="28"/>
      <c r="N152" s="94"/>
      <c r="O152" s="28"/>
      <c r="P152" s="28"/>
      <c r="Q152" s="28"/>
      <c r="R152" s="28"/>
      <c r="S152" s="28"/>
      <c r="T152" s="28"/>
      <c r="U152" s="28"/>
    </row>
    <row r="153" spans="3:21" ht="15.6">
      <c r="C153" s="27"/>
      <c r="D153" s="27"/>
      <c r="E153" s="96"/>
      <c r="F153" s="98"/>
      <c r="G153" s="98"/>
      <c r="H153" s="93"/>
      <c r="I153" s="27"/>
      <c r="J153" s="27"/>
      <c r="K153" s="93"/>
      <c r="L153" s="27"/>
      <c r="M153" s="28"/>
      <c r="N153" s="94"/>
      <c r="O153" s="28"/>
      <c r="P153" s="28"/>
      <c r="Q153" s="28"/>
      <c r="R153" s="28"/>
      <c r="S153" s="28"/>
      <c r="T153" s="28"/>
      <c r="U153" s="28"/>
    </row>
    <row r="154" spans="3:21" ht="15.6">
      <c r="C154" s="27"/>
      <c r="D154" s="27"/>
      <c r="E154" s="96"/>
      <c r="F154" s="98"/>
      <c r="G154" s="98"/>
      <c r="H154" s="93"/>
      <c r="I154" s="27"/>
      <c r="J154" s="27"/>
      <c r="K154" s="93"/>
      <c r="L154" s="27"/>
      <c r="M154" s="28"/>
      <c r="N154" s="94"/>
      <c r="O154" s="28"/>
      <c r="P154" s="28"/>
      <c r="Q154" s="28"/>
      <c r="R154" s="28"/>
      <c r="S154" s="28"/>
      <c r="T154" s="28"/>
      <c r="U154" s="28"/>
    </row>
    <row r="155" spans="3:21" ht="15.6">
      <c r="C155" s="27"/>
      <c r="D155" s="27"/>
      <c r="E155" s="96"/>
      <c r="F155" s="98"/>
      <c r="G155" s="98"/>
      <c r="H155" s="93"/>
      <c r="I155" s="27"/>
      <c r="J155" s="27"/>
      <c r="K155" s="93"/>
      <c r="L155" s="27"/>
      <c r="M155" s="28"/>
      <c r="N155" s="94"/>
      <c r="O155" s="28"/>
      <c r="P155" s="28"/>
      <c r="Q155" s="28"/>
      <c r="R155" s="28"/>
      <c r="S155" s="28"/>
      <c r="T155" s="28"/>
      <c r="U155" s="28"/>
    </row>
    <row r="156" spans="3:21">
      <c r="C156" s="27"/>
      <c r="D156" s="27"/>
      <c r="E156" s="93"/>
      <c r="F156" s="98"/>
      <c r="G156" s="98"/>
      <c r="H156" s="93"/>
      <c r="I156" s="27"/>
      <c r="J156" s="27"/>
      <c r="K156" s="93"/>
      <c r="L156" s="27"/>
      <c r="M156" s="28"/>
      <c r="N156" s="94"/>
      <c r="O156" s="28"/>
      <c r="P156" s="28"/>
      <c r="Q156" s="28"/>
      <c r="R156" s="28"/>
      <c r="S156" s="28"/>
      <c r="T156" s="28"/>
      <c r="U156" s="28"/>
    </row>
    <row r="157" spans="3:21">
      <c r="C157" s="27"/>
      <c r="D157" s="27"/>
      <c r="E157" s="93"/>
      <c r="F157" s="98"/>
      <c r="G157" s="98"/>
      <c r="H157" s="93"/>
      <c r="I157" s="27"/>
      <c r="J157" s="27"/>
      <c r="K157" s="93"/>
      <c r="L157" s="27"/>
      <c r="M157" s="28"/>
      <c r="N157" s="94"/>
      <c r="O157" s="28"/>
      <c r="P157" s="28"/>
      <c r="Q157" s="28"/>
      <c r="R157" s="28"/>
      <c r="S157" s="28"/>
      <c r="T157" s="28"/>
      <c r="U157" s="28"/>
    </row>
    <row r="158" spans="3:21">
      <c r="C158" s="27"/>
      <c r="D158" s="27"/>
      <c r="E158" s="93"/>
      <c r="F158" s="98"/>
      <c r="G158" s="98"/>
      <c r="H158" s="93"/>
      <c r="I158" s="27"/>
      <c r="J158" s="27"/>
      <c r="K158" s="93"/>
      <c r="L158" s="27"/>
      <c r="M158" s="28"/>
      <c r="N158" s="94"/>
      <c r="O158" s="28"/>
      <c r="P158" s="28"/>
      <c r="Q158" s="28"/>
      <c r="R158" s="28"/>
      <c r="S158" s="28"/>
      <c r="T158" s="28"/>
      <c r="U158" s="28"/>
    </row>
    <row r="159" spans="3:21">
      <c r="C159" s="27"/>
      <c r="D159" s="27"/>
      <c r="E159" s="93"/>
      <c r="F159" s="98"/>
      <c r="G159" s="98"/>
      <c r="H159" s="93"/>
      <c r="I159" s="27"/>
      <c r="J159" s="27"/>
      <c r="K159" s="93"/>
      <c r="L159" s="27"/>
      <c r="M159" s="28"/>
      <c r="N159" s="94"/>
      <c r="O159" s="28"/>
      <c r="P159" s="28"/>
      <c r="Q159" s="28"/>
      <c r="R159" s="28"/>
      <c r="S159" s="28"/>
      <c r="T159" s="28"/>
      <c r="U159" s="28"/>
    </row>
    <row r="160" spans="3:21">
      <c r="C160" s="27"/>
      <c r="D160" s="27"/>
      <c r="E160" s="93"/>
      <c r="F160" s="98"/>
      <c r="G160" s="98"/>
      <c r="H160" s="93"/>
      <c r="I160" s="27"/>
      <c r="J160" s="27"/>
      <c r="K160" s="93"/>
      <c r="L160" s="27"/>
      <c r="M160" s="28"/>
      <c r="N160" s="94"/>
      <c r="O160" s="28"/>
      <c r="P160" s="28"/>
      <c r="Q160" s="28"/>
      <c r="R160" s="28"/>
      <c r="S160" s="28"/>
      <c r="T160" s="28"/>
      <c r="U160" s="28"/>
    </row>
    <row r="161" spans="3:21">
      <c r="C161" s="27"/>
      <c r="D161" s="27"/>
      <c r="E161" s="93"/>
      <c r="F161" s="98"/>
      <c r="G161" s="27"/>
      <c r="H161" s="93"/>
      <c r="I161" s="27"/>
      <c r="J161" s="27"/>
      <c r="K161" s="93"/>
      <c r="L161" s="27"/>
      <c r="M161" s="28"/>
      <c r="N161" s="94"/>
      <c r="O161" s="28"/>
      <c r="P161" s="28"/>
      <c r="Q161" s="28"/>
      <c r="R161" s="28"/>
      <c r="S161" s="28"/>
      <c r="T161" s="28"/>
      <c r="U161" s="28"/>
    </row>
    <row r="162" spans="3:21">
      <c r="C162" s="27"/>
      <c r="D162" s="27"/>
      <c r="E162" s="93"/>
      <c r="F162" s="98"/>
      <c r="G162" s="27"/>
      <c r="H162" s="93"/>
      <c r="I162" s="27"/>
      <c r="J162" s="27"/>
      <c r="K162" s="93"/>
      <c r="L162" s="27"/>
      <c r="M162" s="28"/>
      <c r="N162" s="94"/>
      <c r="O162" s="28"/>
      <c r="P162" s="28"/>
      <c r="Q162" s="28"/>
      <c r="R162" s="28"/>
      <c r="S162" s="28"/>
      <c r="T162" s="28"/>
      <c r="U162" s="28"/>
    </row>
    <row r="163" spans="3:21">
      <c r="C163" s="27"/>
      <c r="D163" s="27"/>
      <c r="E163" s="93"/>
      <c r="F163" s="98"/>
      <c r="G163" s="27"/>
      <c r="H163" s="93"/>
      <c r="I163" s="27"/>
      <c r="J163" s="27"/>
      <c r="K163" s="93"/>
      <c r="L163" s="27"/>
      <c r="M163" s="28"/>
      <c r="N163" s="94"/>
      <c r="O163" s="28"/>
      <c r="P163" s="28"/>
      <c r="Q163" s="28"/>
      <c r="R163" s="28"/>
      <c r="S163" s="28"/>
      <c r="T163" s="28"/>
      <c r="U163" s="28"/>
    </row>
    <row r="164" spans="3:21">
      <c r="C164" s="27"/>
      <c r="D164" s="27"/>
      <c r="E164" s="93"/>
      <c r="F164" s="98"/>
      <c r="G164" s="27"/>
      <c r="H164" s="93"/>
      <c r="I164" s="27"/>
      <c r="J164" s="27"/>
      <c r="K164" s="93"/>
      <c r="L164" s="27"/>
      <c r="M164" s="28"/>
      <c r="N164" s="94"/>
      <c r="O164" s="28"/>
      <c r="P164" s="28"/>
      <c r="Q164" s="28"/>
      <c r="R164" s="28"/>
      <c r="S164" s="28"/>
      <c r="T164" s="28"/>
      <c r="U164" s="28"/>
    </row>
    <row r="165" spans="3:21">
      <c r="C165" s="27"/>
      <c r="D165" s="27"/>
      <c r="E165" s="93"/>
      <c r="F165" s="98"/>
      <c r="G165" s="27"/>
      <c r="H165" s="93"/>
      <c r="I165" s="27"/>
      <c r="J165" s="27"/>
      <c r="K165" s="93"/>
      <c r="L165" s="27"/>
      <c r="M165" s="28"/>
      <c r="N165" s="94"/>
      <c r="O165" s="28"/>
      <c r="P165" s="28"/>
      <c r="Q165" s="28"/>
      <c r="R165" s="28"/>
      <c r="S165" s="28"/>
      <c r="T165" s="28"/>
      <c r="U165" s="28"/>
    </row>
    <row r="166" spans="3:21">
      <c r="C166" s="27"/>
      <c r="D166" s="27"/>
      <c r="E166" s="93"/>
      <c r="F166" s="98"/>
      <c r="G166" s="27"/>
      <c r="H166" s="93"/>
      <c r="I166" s="27"/>
      <c r="J166" s="27"/>
      <c r="K166" s="93"/>
      <c r="L166" s="27"/>
      <c r="M166" s="28"/>
      <c r="N166" s="94"/>
      <c r="O166" s="28"/>
      <c r="P166" s="28"/>
      <c r="Q166" s="28"/>
      <c r="R166" s="28"/>
      <c r="S166" s="28"/>
      <c r="T166" s="28"/>
      <c r="U166" s="28"/>
    </row>
    <row r="167" spans="3:21">
      <c r="C167" s="27"/>
      <c r="D167" s="27"/>
      <c r="E167" s="93"/>
      <c r="F167" s="98"/>
      <c r="G167" s="27"/>
      <c r="H167" s="93"/>
      <c r="I167" s="27"/>
      <c r="J167" s="27"/>
      <c r="K167" s="93"/>
      <c r="L167" s="27"/>
      <c r="M167" s="28"/>
      <c r="N167" s="94"/>
      <c r="O167" s="28"/>
      <c r="P167" s="28"/>
      <c r="Q167" s="28"/>
      <c r="R167" s="28"/>
      <c r="S167" s="28"/>
      <c r="T167" s="28"/>
      <c r="U167" s="28"/>
    </row>
    <row r="168" spans="3:21">
      <c r="C168" s="27"/>
      <c r="D168" s="27"/>
      <c r="E168" s="93"/>
      <c r="F168" s="98"/>
      <c r="G168" s="27"/>
      <c r="H168" s="93"/>
      <c r="I168" s="27"/>
      <c r="J168" s="27"/>
      <c r="K168" s="93"/>
      <c r="L168" s="27"/>
      <c r="M168" s="28"/>
      <c r="N168" s="94"/>
      <c r="O168" s="28"/>
      <c r="P168" s="28"/>
      <c r="Q168" s="28"/>
      <c r="R168" s="28"/>
      <c r="S168" s="28"/>
      <c r="T168" s="28"/>
      <c r="U168" s="28"/>
    </row>
    <row r="169" spans="3:21">
      <c r="C169" s="27"/>
      <c r="D169" s="27"/>
      <c r="E169" s="93"/>
      <c r="F169" s="98"/>
      <c r="G169" s="27"/>
      <c r="H169" s="93"/>
      <c r="I169" s="27"/>
      <c r="J169" s="27"/>
      <c r="K169" s="93"/>
      <c r="L169" s="27"/>
      <c r="M169" s="28"/>
      <c r="N169" s="94"/>
      <c r="O169" s="28"/>
      <c r="P169" s="28"/>
      <c r="Q169" s="28"/>
      <c r="R169" s="28"/>
      <c r="S169" s="28"/>
      <c r="T169" s="28"/>
      <c r="U169" s="28"/>
    </row>
    <row r="170" spans="3:21">
      <c r="C170" s="27"/>
      <c r="D170" s="27"/>
      <c r="E170" s="93"/>
      <c r="F170" s="98"/>
      <c r="G170" s="27"/>
      <c r="H170" s="93"/>
      <c r="I170" s="27"/>
      <c r="J170" s="27"/>
      <c r="K170" s="93"/>
      <c r="L170" s="27"/>
      <c r="M170" s="28"/>
      <c r="N170" s="94"/>
      <c r="O170" s="28"/>
      <c r="P170" s="28"/>
      <c r="Q170" s="28"/>
      <c r="R170" s="28"/>
      <c r="S170" s="28"/>
      <c r="T170" s="28"/>
      <c r="U170" s="28"/>
    </row>
    <row r="171" spans="3:21">
      <c r="C171" s="27"/>
      <c r="D171" s="27"/>
      <c r="E171" s="93"/>
      <c r="F171" s="98"/>
      <c r="G171" s="27"/>
      <c r="H171" s="93"/>
      <c r="I171" s="27"/>
      <c r="J171" s="27"/>
      <c r="K171" s="93"/>
      <c r="L171" s="27"/>
      <c r="M171" s="28"/>
      <c r="N171" s="94"/>
      <c r="O171" s="28"/>
      <c r="P171" s="28"/>
      <c r="Q171" s="28"/>
      <c r="R171" s="28"/>
      <c r="S171" s="28"/>
      <c r="T171" s="28"/>
      <c r="U171" s="28"/>
    </row>
    <row r="172" spans="3:21">
      <c r="C172" s="27"/>
      <c r="D172" s="27"/>
      <c r="E172" s="93"/>
      <c r="F172" s="98"/>
      <c r="G172" s="27"/>
      <c r="H172" s="93"/>
      <c r="I172" s="27"/>
      <c r="J172" s="27"/>
      <c r="K172" s="93"/>
      <c r="L172" s="27"/>
      <c r="M172" s="28"/>
      <c r="N172" s="94"/>
      <c r="O172" s="28"/>
      <c r="P172" s="28"/>
      <c r="Q172" s="28"/>
      <c r="R172" s="28"/>
      <c r="S172" s="28"/>
      <c r="T172" s="28"/>
      <c r="U172" s="28"/>
    </row>
    <row r="173" spans="3:21">
      <c r="C173" s="27"/>
      <c r="D173" s="27"/>
      <c r="E173" s="93"/>
      <c r="F173" s="98"/>
      <c r="G173" s="27"/>
      <c r="H173" s="93"/>
      <c r="I173" s="27"/>
      <c r="J173" s="27"/>
      <c r="K173" s="93"/>
      <c r="L173" s="27"/>
      <c r="M173" s="28"/>
      <c r="N173" s="94"/>
      <c r="O173" s="28"/>
      <c r="P173" s="28"/>
      <c r="Q173" s="28"/>
      <c r="R173" s="28"/>
      <c r="S173" s="28"/>
      <c r="T173" s="28"/>
      <c r="U173" s="28"/>
    </row>
    <row r="174" spans="3:21">
      <c r="C174" s="27"/>
      <c r="D174" s="27"/>
      <c r="E174" s="93"/>
      <c r="F174" s="98"/>
      <c r="G174" s="27"/>
      <c r="H174" s="93"/>
      <c r="I174" s="27"/>
      <c r="J174" s="27"/>
      <c r="K174" s="93"/>
      <c r="L174" s="27"/>
      <c r="M174" s="28"/>
      <c r="N174" s="94"/>
      <c r="O174" s="28"/>
      <c r="P174" s="28"/>
      <c r="Q174" s="28"/>
      <c r="R174" s="28"/>
      <c r="S174" s="28"/>
      <c r="T174" s="28"/>
      <c r="U174" s="28"/>
    </row>
    <row r="175" spans="3:21">
      <c r="C175" s="27"/>
      <c r="D175" s="27"/>
      <c r="E175" s="93"/>
      <c r="F175" s="98"/>
      <c r="G175" s="27"/>
      <c r="H175" s="93"/>
      <c r="I175" s="27"/>
      <c r="J175" s="27"/>
      <c r="K175" s="93"/>
      <c r="L175" s="27"/>
      <c r="M175" s="28"/>
      <c r="N175" s="94"/>
      <c r="O175" s="28"/>
      <c r="P175" s="28"/>
      <c r="Q175" s="28"/>
      <c r="R175" s="28"/>
      <c r="S175" s="28"/>
      <c r="T175" s="28"/>
      <c r="U175" s="28"/>
    </row>
    <row r="176" spans="3:21">
      <c r="C176" s="27"/>
      <c r="D176" s="27"/>
      <c r="E176" s="93"/>
      <c r="F176" s="98"/>
      <c r="G176" s="27"/>
      <c r="H176" s="93"/>
      <c r="I176" s="27"/>
      <c r="J176" s="27"/>
      <c r="K176" s="93"/>
      <c r="L176" s="27"/>
      <c r="M176" s="28"/>
      <c r="N176" s="94"/>
      <c r="O176" s="28"/>
      <c r="P176" s="28"/>
      <c r="Q176" s="28"/>
      <c r="R176" s="28"/>
      <c r="S176" s="28"/>
      <c r="T176" s="28"/>
      <c r="U176" s="28"/>
    </row>
    <row r="177" spans="3:21">
      <c r="C177" s="27"/>
      <c r="D177" s="27"/>
      <c r="E177" s="93"/>
      <c r="F177" s="98"/>
      <c r="G177" s="27"/>
      <c r="H177" s="93"/>
      <c r="I177" s="27"/>
      <c r="J177" s="27"/>
      <c r="K177" s="93"/>
      <c r="L177" s="27"/>
      <c r="M177" s="28"/>
      <c r="N177" s="94"/>
      <c r="O177" s="28"/>
      <c r="P177" s="28"/>
      <c r="Q177" s="28"/>
      <c r="R177" s="28"/>
      <c r="S177" s="28"/>
      <c r="T177" s="28"/>
      <c r="U177" s="28"/>
    </row>
    <row r="178" spans="3:21">
      <c r="C178" s="27"/>
      <c r="D178" s="27"/>
      <c r="E178" s="93"/>
      <c r="F178" s="98"/>
      <c r="G178" s="27"/>
      <c r="H178" s="93"/>
      <c r="I178" s="27"/>
      <c r="J178" s="27"/>
      <c r="K178" s="93"/>
      <c r="L178" s="27"/>
      <c r="M178" s="28"/>
      <c r="N178" s="94"/>
      <c r="O178" s="28"/>
      <c r="P178" s="28"/>
      <c r="Q178" s="28"/>
      <c r="R178" s="28"/>
      <c r="S178" s="28"/>
      <c r="T178" s="28"/>
      <c r="U178" s="28"/>
    </row>
    <row r="179" spans="3:21">
      <c r="C179" s="27"/>
      <c r="D179" s="27"/>
      <c r="E179" s="93"/>
      <c r="F179" s="98"/>
      <c r="G179" s="27"/>
      <c r="H179" s="93"/>
      <c r="I179" s="27"/>
      <c r="J179" s="27"/>
      <c r="K179" s="93"/>
      <c r="L179" s="27"/>
      <c r="M179" s="28"/>
      <c r="N179" s="94"/>
      <c r="O179" s="28"/>
      <c r="P179" s="28"/>
      <c r="Q179" s="28"/>
      <c r="R179" s="28"/>
      <c r="S179" s="28"/>
      <c r="T179" s="28"/>
      <c r="U179" s="28"/>
    </row>
    <row r="180" spans="3:21">
      <c r="C180" s="27"/>
      <c r="D180" s="27"/>
      <c r="E180" s="93"/>
      <c r="F180" s="98"/>
      <c r="G180" s="27"/>
      <c r="H180" s="93"/>
      <c r="I180" s="27"/>
      <c r="J180" s="27"/>
      <c r="K180" s="93"/>
      <c r="L180" s="27"/>
      <c r="M180" s="28"/>
      <c r="N180" s="94"/>
      <c r="O180" s="28"/>
      <c r="P180" s="28"/>
      <c r="Q180" s="28"/>
      <c r="R180" s="28"/>
      <c r="S180" s="28"/>
      <c r="T180" s="28"/>
      <c r="U180" s="28"/>
    </row>
    <row r="181" spans="3:21">
      <c r="C181" s="27"/>
      <c r="D181" s="27"/>
      <c r="E181" s="93"/>
      <c r="F181" s="27"/>
      <c r="G181" s="27"/>
      <c r="H181" s="93"/>
      <c r="I181" s="27"/>
      <c r="J181" s="27"/>
      <c r="K181" s="93"/>
      <c r="L181" s="27"/>
      <c r="M181" s="28"/>
      <c r="N181" s="94"/>
      <c r="O181" s="28"/>
      <c r="P181" s="28"/>
      <c r="Q181" s="28"/>
      <c r="R181" s="28"/>
      <c r="S181" s="28"/>
      <c r="T181" s="28"/>
      <c r="U181" s="28"/>
    </row>
    <row r="182" spans="3:21">
      <c r="C182" s="27"/>
      <c r="D182" s="27"/>
      <c r="E182" s="93"/>
      <c r="F182" s="27"/>
      <c r="G182" s="27"/>
      <c r="H182" s="93"/>
      <c r="I182" s="27"/>
      <c r="J182" s="27"/>
      <c r="K182" s="93"/>
      <c r="L182" s="27"/>
      <c r="M182" s="28"/>
      <c r="N182" s="94"/>
      <c r="O182" s="28"/>
      <c r="P182" s="28"/>
      <c r="Q182" s="28"/>
      <c r="R182" s="28"/>
      <c r="S182" s="28"/>
      <c r="T182" s="28"/>
      <c r="U182" s="28"/>
    </row>
    <row r="183" spans="3:21">
      <c r="C183" s="27"/>
      <c r="D183" s="27"/>
      <c r="E183" s="93"/>
      <c r="F183" s="27"/>
      <c r="G183" s="27"/>
      <c r="H183" s="93"/>
      <c r="I183" s="27"/>
      <c r="J183" s="27"/>
      <c r="K183" s="93"/>
      <c r="L183" s="27"/>
      <c r="M183" s="28"/>
      <c r="N183" s="94"/>
      <c r="O183" s="28"/>
      <c r="P183" s="28"/>
      <c r="Q183" s="28"/>
      <c r="R183" s="28"/>
      <c r="S183" s="28"/>
      <c r="T183" s="28"/>
      <c r="U183" s="28"/>
    </row>
    <row r="184" spans="3:21">
      <c r="C184" s="27"/>
      <c r="D184" s="27"/>
      <c r="E184" s="93"/>
      <c r="F184" s="27"/>
      <c r="G184" s="27"/>
      <c r="H184" s="93"/>
      <c r="I184" s="27"/>
      <c r="J184" s="27"/>
      <c r="K184" s="93"/>
      <c r="L184" s="27"/>
      <c r="M184" s="28"/>
      <c r="N184" s="94"/>
      <c r="O184" s="28"/>
      <c r="P184" s="28"/>
      <c r="Q184" s="28"/>
      <c r="R184" s="28"/>
      <c r="S184" s="28"/>
      <c r="T184" s="28"/>
      <c r="U184" s="28"/>
    </row>
    <row r="185" spans="3:21">
      <c r="C185" s="27"/>
      <c r="D185" s="27"/>
      <c r="E185" s="93"/>
      <c r="F185" s="27"/>
      <c r="G185" s="27"/>
      <c r="H185" s="93"/>
      <c r="I185" s="27"/>
      <c r="J185" s="27"/>
      <c r="K185" s="93"/>
      <c r="L185" s="27"/>
      <c r="M185" s="28"/>
      <c r="N185" s="94"/>
      <c r="O185" s="28"/>
      <c r="P185" s="28"/>
      <c r="Q185" s="28"/>
      <c r="R185" s="28"/>
      <c r="S185" s="28"/>
      <c r="T185" s="28"/>
      <c r="U185" s="28"/>
    </row>
    <row r="186" spans="3:21">
      <c r="C186" s="27"/>
      <c r="D186" s="27"/>
      <c r="E186" s="93"/>
      <c r="F186" s="27"/>
      <c r="G186" s="27"/>
      <c r="H186" s="93"/>
      <c r="I186" s="27"/>
      <c r="J186" s="27"/>
      <c r="K186" s="93"/>
      <c r="L186" s="27"/>
      <c r="M186" s="28"/>
      <c r="N186" s="94"/>
      <c r="O186" s="28"/>
      <c r="P186" s="28"/>
      <c r="Q186" s="28"/>
      <c r="R186" s="28"/>
      <c r="S186" s="28"/>
      <c r="T186" s="28"/>
      <c r="U186" s="28"/>
    </row>
    <row r="187" spans="3:21">
      <c r="C187" s="27"/>
      <c r="D187" s="27"/>
      <c r="E187" s="93"/>
      <c r="F187" s="27"/>
      <c r="G187" s="27"/>
      <c r="H187" s="93"/>
      <c r="I187" s="27"/>
      <c r="J187" s="27"/>
      <c r="K187" s="93"/>
      <c r="L187" s="27"/>
      <c r="M187" s="28"/>
      <c r="N187" s="94"/>
      <c r="O187" s="28"/>
      <c r="P187" s="28"/>
      <c r="Q187" s="28"/>
      <c r="R187" s="28"/>
      <c r="S187" s="28"/>
      <c r="T187" s="28"/>
      <c r="U187" s="28"/>
    </row>
    <row r="188" spans="3:21">
      <c r="C188" s="27"/>
      <c r="D188" s="27"/>
      <c r="E188" s="93"/>
      <c r="F188" s="27"/>
      <c r="G188" s="27"/>
      <c r="H188" s="93"/>
      <c r="I188" s="27"/>
      <c r="J188" s="27"/>
      <c r="K188" s="93"/>
      <c r="L188" s="27"/>
      <c r="M188" s="28"/>
      <c r="N188" s="94"/>
      <c r="O188" s="28"/>
      <c r="P188" s="28"/>
      <c r="Q188" s="28"/>
      <c r="R188" s="28"/>
      <c r="S188" s="28"/>
      <c r="T188" s="28"/>
      <c r="U188" s="28"/>
    </row>
    <row r="189" spans="3:21">
      <c r="C189" s="27"/>
      <c r="D189" s="27"/>
      <c r="E189" s="93"/>
      <c r="F189" s="27"/>
      <c r="G189" s="27"/>
      <c r="H189" s="93"/>
      <c r="I189" s="27"/>
      <c r="J189" s="27"/>
      <c r="K189" s="93"/>
      <c r="L189" s="27"/>
      <c r="M189" s="28"/>
      <c r="N189" s="94"/>
      <c r="O189" s="28"/>
      <c r="P189" s="28"/>
      <c r="Q189" s="28"/>
      <c r="R189" s="28"/>
      <c r="S189" s="28"/>
      <c r="T189" s="28"/>
      <c r="U189" s="28"/>
    </row>
    <row r="190" spans="3:21">
      <c r="C190" s="27"/>
      <c r="D190" s="27"/>
      <c r="E190" s="93"/>
      <c r="F190" s="27"/>
      <c r="G190" s="27"/>
      <c r="H190" s="93"/>
      <c r="I190" s="27"/>
      <c r="J190" s="27"/>
      <c r="K190" s="93"/>
      <c r="L190" s="27"/>
      <c r="M190" s="28"/>
      <c r="N190" s="94"/>
      <c r="O190" s="28"/>
      <c r="P190" s="28"/>
      <c r="Q190" s="28"/>
      <c r="R190" s="28"/>
      <c r="S190" s="28"/>
      <c r="T190" s="28"/>
      <c r="U190" s="28"/>
    </row>
    <row r="191" spans="3:21">
      <c r="C191" s="27"/>
      <c r="D191" s="27"/>
      <c r="E191" s="93"/>
      <c r="F191" s="27"/>
      <c r="G191" s="27"/>
      <c r="H191" s="93"/>
      <c r="I191" s="27"/>
      <c r="J191" s="27"/>
      <c r="K191" s="93"/>
      <c r="L191" s="27"/>
      <c r="M191" s="28"/>
      <c r="N191" s="94"/>
      <c r="O191" s="28"/>
      <c r="P191" s="28"/>
      <c r="Q191" s="28"/>
      <c r="R191" s="28"/>
      <c r="S191" s="28"/>
      <c r="T191" s="28"/>
      <c r="U191" s="28"/>
    </row>
    <row r="192" spans="3:21">
      <c r="C192" s="27"/>
      <c r="D192" s="27"/>
      <c r="E192" s="93"/>
      <c r="F192" s="27"/>
      <c r="G192" s="27"/>
      <c r="H192" s="93"/>
      <c r="I192" s="27"/>
      <c r="J192" s="27"/>
      <c r="K192" s="93"/>
      <c r="L192" s="27"/>
      <c r="M192" s="28"/>
      <c r="N192" s="94"/>
      <c r="O192" s="28"/>
      <c r="P192" s="28"/>
      <c r="Q192" s="28"/>
      <c r="R192" s="28"/>
      <c r="S192" s="28"/>
      <c r="T192" s="28"/>
      <c r="U192" s="28"/>
    </row>
    <row r="193" spans="3:21">
      <c r="C193" s="27"/>
      <c r="D193" s="27"/>
      <c r="E193" s="93"/>
      <c r="F193" s="27"/>
      <c r="G193" s="27"/>
      <c r="H193" s="93"/>
      <c r="I193" s="27"/>
      <c r="J193" s="27"/>
      <c r="K193" s="93"/>
      <c r="L193" s="27"/>
      <c r="M193" s="28"/>
      <c r="N193" s="94"/>
      <c r="O193" s="28"/>
      <c r="P193" s="28"/>
      <c r="Q193" s="28"/>
      <c r="R193" s="28"/>
      <c r="S193" s="28"/>
      <c r="T193" s="28"/>
      <c r="U193" s="28"/>
    </row>
    <row r="194" spans="3:21">
      <c r="C194" s="27"/>
      <c r="D194" s="27"/>
      <c r="E194" s="93"/>
      <c r="F194" s="27"/>
      <c r="G194" s="27"/>
      <c r="H194" s="93"/>
      <c r="I194" s="27"/>
      <c r="J194" s="27"/>
      <c r="K194" s="93"/>
      <c r="L194" s="27"/>
      <c r="M194" s="28"/>
      <c r="N194" s="94"/>
      <c r="O194" s="28"/>
      <c r="P194" s="28"/>
      <c r="Q194" s="28"/>
      <c r="R194" s="28"/>
      <c r="S194" s="28"/>
      <c r="T194" s="28"/>
      <c r="U194" s="28"/>
    </row>
    <row r="195" spans="3:21">
      <c r="C195" s="27"/>
      <c r="D195" s="27"/>
      <c r="E195" s="93"/>
      <c r="F195" s="27"/>
      <c r="G195" s="27"/>
      <c r="H195" s="93"/>
      <c r="I195" s="27"/>
      <c r="J195" s="27"/>
      <c r="K195" s="93"/>
      <c r="L195" s="27"/>
      <c r="M195" s="28"/>
      <c r="N195" s="94"/>
      <c r="O195" s="28"/>
      <c r="P195" s="28"/>
      <c r="Q195" s="28"/>
      <c r="R195" s="28"/>
      <c r="S195" s="28"/>
      <c r="T195" s="28"/>
      <c r="U195" s="28"/>
    </row>
    <row r="196" spans="3:21">
      <c r="C196" s="27"/>
      <c r="D196" s="27"/>
      <c r="E196" s="93"/>
      <c r="F196" s="27"/>
      <c r="G196" s="27"/>
      <c r="H196" s="93"/>
      <c r="I196" s="27"/>
      <c r="J196" s="27"/>
      <c r="K196" s="93"/>
      <c r="L196" s="27"/>
      <c r="M196" s="28"/>
      <c r="N196" s="94"/>
      <c r="O196" s="28"/>
      <c r="P196" s="28"/>
      <c r="Q196" s="28"/>
      <c r="R196" s="28"/>
      <c r="S196" s="28"/>
      <c r="T196" s="28"/>
      <c r="U196" s="28"/>
    </row>
    <row r="197" spans="3:21">
      <c r="C197" s="27"/>
      <c r="D197" s="27"/>
      <c r="E197" s="93"/>
      <c r="F197" s="27"/>
      <c r="G197" s="27"/>
      <c r="H197" s="93"/>
      <c r="I197" s="27"/>
      <c r="J197" s="27"/>
      <c r="K197" s="93"/>
      <c r="L197" s="27"/>
      <c r="M197" s="28"/>
      <c r="N197" s="94"/>
      <c r="O197" s="28"/>
      <c r="P197" s="28"/>
      <c r="Q197" s="28"/>
      <c r="R197" s="28"/>
      <c r="S197" s="28"/>
      <c r="T197" s="28"/>
      <c r="U197" s="28"/>
    </row>
    <row r="198" spans="3:21">
      <c r="C198" s="27"/>
      <c r="D198" s="27"/>
      <c r="E198" s="93"/>
      <c r="F198" s="27"/>
      <c r="G198" s="27"/>
      <c r="H198" s="93"/>
      <c r="I198" s="27"/>
      <c r="J198" s="27"/>
      <c r="K198" s="93"/>
      <c r="L198" s="27"/>
      <c r="M198" s="28"/>
      <c r="N198" s="94"/>
      <c r="O198" s="28"/>
      <c r="P198" s="28"/>
      <c r="Q198" s="28"/>
      <c r="R198" s="28"/>
      <c r="S198" s="28"/>
      <c r="T198" s="28"/>
      <c r="U198" s="28"/>
    </row>
    <row r="199" spans="3:21">
      <c r="C199" s="27"/>
      <c r="D199" s="27"/>
      <c r="E199" s="93"/>
      <c r="F199" s="27"/>
      <c r="G199" s="27"/>
      <c r="H199" s="93"/>
      <c r="I199" s="27"/>
      <c r="J199" s="27"/>
      <c r="K199" s="93"/>
      <c r="L199" s="27"/>
      <c r="M199" s="28"/>
      <c r="N199" s="94"/>
      <c r="O199" s="28"/>
      <c r="P199" s="28"/>
      <c r="Q199" s="28"/>
      <c r="R199" s="28"/>
      <c r="S199" s="28"/>
      <c r="T199" s="28"/>
      <c r="U199" s="28"/>
    </row>
    <row r="200" spans="3:21">
      <c r="C200" s="27"/>
      <c r="D200" s="27"/>
      <c r="E200" s="93"/>
      <c r="F200" s="27"/>
      <c r="G200" s="27"/>
      <c r="H200" s="93"/>
      <c r="I200" s="27"/>
      <c r="J200" s="27"/>
      <c r="K200" s="93"/>
      <c r="L200" s="27"/>
      <c r="M200" s="28"/>
      <c r="N200" s="94"/>
      <c r="O200" s="28"/>
      <c r="P200" s="28"/>
      <c r="Q200" s="28"/>
      <c r="R200" s="28"/>
      <c r="S200" s="28"/>
      <c r="T200" s="28"/>
      <c r="U200" s="28"/>
    </row>
    <row r="201" spans="3:21">
      <c r="C201" s="27"/>
      <c r="D201" s="27"/>
      <c r="E201" s="93"/>
      <c r="F201" s="27"/>
      <c r="G201" s="27"/>
      <c r="H201" s="93"/>
      <c r="I201" s="27"/>
      <c r="J201" s="27"/>
      <c r="K201" s="93"/>
      <c r="L201" s="27"/>
      <c r="M201" s="28"/>
      <c r="N201" s="94"/>
      <c r="O201" s="28"/>
      <c r="P201" s="28"/>
      <c r="Q201" s="28"/>
      <c r="R201" s="28"/>
      <c r="S201" s="28"/>
      <c r="T201" s="28"/>
      <c r="U201" s="28"/>
    </row>
    <row r="202" spans="3:21">
      <c r="C202" s="27"/>
      <c r="D202" s="27"/>
      <c r="E202" s="93"/>
      <c r="F202" s="27"/>
      <c r="G202" s="27"/>
      <c r="H202" s="93"/>
      <c r="I202" s="27"/>
      <c r="J202" s="27"/>
      <c r="K202" s="93"/>
      <c r="L202" s="27"/>
      <c r="M202" s="28"/>
      <c r="N202" s="94"/>
      <c r="O202" s="28"/>
      <c r="P202" s="28"/>
      <c r="Q202" s="28"/>
      <c r="R202" s="28"/>
      <c r="S202" s="28"/>
      <c r="T202" s="28"/>
      <c r="U202" s="28"/>
    </row>
    <row r="203" spans="3:21">
      <c r="C203" s="27"/>
      <c r="D203" s="27"/>
      <c r="E203" s="93"/>
      <c r="F203" s="27"/>
      <c r="G203" s="27"/>
      <c r="H203" s="93"/>
      <c r="I203" s="27"/>
      <c r="J203" s="27"/>
      <c r="K203" s="93"/>
      <c r="L203" s="27"/>
      <c r="M203" s="28"/>
      <c r="N203" s="94"/>
      <c r="O203" s="28"/>
      <c r="P203" s="28"/>
      <c r="Q203" s="28"/>
      <c r="R203" s="28"/>
      <c r="S203" s="28"/>
      <c r="T203" s="28"/>
      <c r="U203" s="28"/>
    </row>
    <row r="204" spans="3:21">
      <c r="C204" s="27"/>
      <c r="D204" s="27"/>
      <c r="E204" s="93"/>
      <c r="F204" s="27"/>
      <c r="G204" s="27"/>
      <c r="H204" s="93"/>
      <c r="I204" s="27"/>
      <c r="J204" s="27"/>
      <c r="K204" s="93"/>
      <c r="L204" s="27"/>
      <c r="M204" s="28"/>
      <c r="N204" s="94"/>
      <c r="O204" s="28"/>
      <c r="P204" s="28"/>
      <c r="Q204" s="28"/>
      <c r="R204" s="28"/>
      <c r="S204" s="28"/>
      <c r="T204" s="28"/>
      <c r="U204" s="28"/>
    </row>
    <row r="205" spans="3:21">
      <c r="C205" s="27"/>
      <c r="D205" s="27"/>
      <c r="E205" s="93"/>
      <c r="F205" s="27"/>
      <c r="G205" s="27"/>
      <c r="H205" s="93"/>
      <c r="I205" s="27"/>
      <c r="J205" s="27"/>
      <c r="K205" s="93"/>
      <c r="L205" s="27"/>
      <c r="M205" s="28"/>
      <c r="N205" s="94"/>
      <c r="O205" s="28"/>
      <c r="P205" s="28"/>
      <c r="Q205" s="28"/>
      <c r="R205" s="28"/>
      <c r="S205" s="28"/>
      <c r="T205" s="28"/>
      <c r="U205" s="28"/>
    </row>
    <row r="206" spans="3:21">
      <c r="C206" s="27"/>
      <c r="D206" s="27"/>
      <c r="E206" s="93"/>
      <c r="F206" s="27"/>
      <c r="G206" s="27"/>
      <c r="H206" s="93"/>
      <c r="I206" s="27"/>
      <c r="J206" s="27"/>
      <c r="K206" s="93"/>
      <c r="L206" s="27"/>
      <c r="M206" s="28"/>
      <c r="N206" s="94"/>
      <c r="O206" s="28"/>
      <c r="P206" s="28"/>
      <c r="Q206" s="28"/>
      <c r="R206" s="28"/>
      <c r="S206" s="28"/>
      <c r="T206" s="28"/>
      <c r="U206" s="28"/>
    </row>
    <row r="207" spans="3:21">
      <c r="C207" s="27"/>
      <c r="D207" s="27"/>
      <c r="E207" s="93"/>
      <c r="F207" s="27"/>
      <c r="G207" s="27"/>
      <c r="H207" s="93"/>
      <c r="I207" s="27"/>
      <c r="J207" s="27"/>
      <c r="K207" s="93"/>
      <c r="L207" s="27"/>
      <c r="M207" s="28"/>
      <c r="N207" s="94"/>
      <c r="O207" s="28"/>
      <c r="P207" s="28"/>
      <c r="Q207" s="28"/>
      <c r="R207" s="28"/>
      <c r="S207" s="28"/>
      <c r="T207" s="28"/>
      <c r="U207" s="28"/>
    </row>
    <row r="208" spans="3:21">
      <c r="C208" s="27"/>
      <c r="D208" s="27"/>
      <c r="E208" s="93"/>
      <c r="F208" s="27"/>
      <c r="G208" s="27"/>
      <c r="H208" s="93"/>
      <c r="I208" s="27"/>
      <c r="J208" s="27"/>
      <c r="K208" s="93"/>
      <c r="L208" s="27"/>
      <c r="M208" s="28"/>
      <c r="N208" s="94"/>
      <c r="O208" s="28"/>
      <c r="P208" s="28"/>
      <c r="Q208" s="28"/>
      <c r="R208" s="28"/>
      <c r="S208" s="28"/>
      <c r="T208" s="28"/>
      <c r="U208" s="28"/>
    </row>
    <row r="209" spans="3:21">
      <c r="C209" s="27"/>
      <c r="D209" s="27"/>
      <c r="E209" s="93"/>
      <c r="F209" s="27"/>
      <c r="G209" s="27"/>
      <c r="H209" s="93"/>
      <c r="I209" s="27"/>
      <c r="J209" s="27"/>
      <c r="K209" s="93"/>
      <c r="L209" s="27"/>
      <c r="M209" s="28"/>
      <c r="N209" s="94"/>
      <c r="O209" s="28"/>
      <c r="P209" s="28"/>
      <c r="Q209" s="28"/>
      <c r="R209" s="28"/>
      <c r="S209" s="28"/>
      <c r="T209" s="28"/>
      <c r="U209" s="28"/>
    </row>
  </sheetData>
  <mergeCells count="25">
    <mergeCell ref="C40:E40"/>
    <mergeCell ref="F40:H40"/>
    <mergeCell ref="I40:K40"/>
    <mergeCell ref="L40:N40"/>
    <mergeCell ref="I7:K7"/>
    <mergeCell ref="L7:N7"/>
    <mergeCell ref="B35:N35"/>
    <mergeCell ref="B36:N36"/>
    <mergeCell ref="B37:N37"/>
    <mergeCell ref="B38:B41"/>
    <mergeCell ref="C38:E39"/>
    <mergeCell ref="F38:H39"/>
    <mergeCell ref="I38:K39"/>
    <mergeCell ref="L38:N39"/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</mergeCells>
  <pageMargins left="0.34" right="0.22" top="0.61" bottom="0.56999999999999995" header="0.64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SLPC</cp:lastModifiedBy>
  <cp:lastPrinted>2021-05-10T05:52:10Z</cp:lastPrinted>
  <dcterms:created xsi:type="dcterms:W3CDTF">2020-10-29T16:34:17Z</dcterms:created>
  <dcterms:modified xsi:type="dcterms:W3CDTF">2021-07-16T05:12:56Z</dcterms:modified>
</cp:coreProperties>
</file>