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LBC MEETINGS\SLBC - 154 PUNJAB\Annexures- FINAL 154\"/>
    </mc:Choice>
  </mc:AlternateContent>
  <bookViews>
    <workbookView xWindow="0" yWindow="0" windowWidth="24000" windowHeight="9348"/>
  </bookViews>
  <sheets>
    <sheet name="slbc" sheetId="1" r:id="rId1"/>
  </sheets>
  <definedNames>
    <definedName name="OLE_LINK3" localSheetId="0">slbc!$AF$37</definedName>
    <definedName name="_xlnm.Print_Area" localSheetId="0">slbc!$A$1:$AX$37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AQ9" i="1" l="1"/>
  <c r="AR9" i="1"/>
  <c r="AS9" i="1"/>
  <c r="AT9" i="1"/>
  <c r="AQ10" i="1"/>
  <c r="AR10" i="1"/>
  <c r="AS10" i="1"/>
  <c r="AT10" i="1"/>
  <c r="AQ11" i="1"/>
  <c r="AR11" i="1"/>
  <c r="AS11" i="1"/>
  <c r="AT11" i="1"/>
  <c r="AQ12" i="1"/>
  <c r="AR12" i="1"/>
  <c r="AS12" i="1"/>
  <c r="AT12" i="1"/>
  <c r="AQ13" i="1"/>
  <c r="AR13" i="1"/>
  <c r="AS13" i="1"/>
  <c r="AT13" i="1"/>
  <c r="AQ14" i="1"/>
  <c r="AR14" i="1"/>
  <c r="AS14" i="1"/>
  <c r="AT14" i="1"/>
  <c r="AQ15" i="1"/>
  <c r="AR15" i="1"/>
  <c r="AS15" i="1"/>
  <c r="AT15" i="1"/>
  <c r="AQ16" i="1"/>
  <c r="AR16" i="1"/>
  <c r="AS16" i="1"/>
  <c r="AT16" i="1"/>
  <c r="AQ17" i="1"/>
  <c r="AR17" i="1"/>
  <c r="AS17" i="1"/>
  <c r="AT17" i="1"/>
  <c r="AQ18" i="1"/>
  <c r="AR18" i="1"/>
  <c r="AS18" i="1"/>
  <c r="AT18" i="1"/>
  <c r="AQ19" i="1"/>
  <c r="AR19" i="1"/>
  <c r="AS19" i="1"/>
  <c r="AT19" i="1"/>
  <c r="AQ20" i="1"/>
  <c r="AR20" i="1"/>
  <c r="AS20" i="1"/>
  <c r="AT20" i="1"/>
  <c r="AQ21" i="1"/>
  <c r="AR21" i="1"/>
  <c r="AS21" i="1"/>
  <c r="AT21" i="1"/>
  <c r="AQ22" i="1"/>
  <c r="AR22" i="1"/>
  <c r="AS22" i="1"/>
  <c r="AT22" i="1"/>
  <c r="AQ23" i="1"/>
  <c r="AR23" i="1"/>
  <c r="AS23" i="1"/>
  <c r="AT23" i="1"/>
  <c r="AQ24" i="1"/>
  <c r="AR24" i="1"/>
  <c r="AS24" i="1"/>
  <c r="AT24" i="1"/>
  <c r="AQ25" i="1"/>
  <c r="AR25" i="1"/>
  <c r="AS25" i="1"/>
  <c r="AT25" i="1"/>
  <c r="AQ26" i="1"/>
  <c r="AR26" i="1"/>
  <c r="AS26" i="1"/>
  <c r="AT26" i="1"/>
  <c r="AQ27" i="1"/>
  <c r="AR27" i="1"/>
  <c r="AS27" i="1"/>
  <c r="AT27" i="1"/>
  <c r="AQ28" i="1"/>
  <c r="AR28" i="1"/>
  <c r="AS28" i="1"/>
  <c r="AT28" i="1"/>
  <c r="AQ29" i="1"/>
  <c r="AR29" i="1"/>
  <c r="AS29" i="1"/>
  <c r="AT29" i="1"/>
  <c r="AQ30" i="1"/>
  <c r="AR30" i="1"/>
  <c r="AS30" i="1"/>
  <c r="AT30" i="1"/>
  <c r="AQ31" i="1"/>
  <c r="AR31" i="1"/>
  <c r="AS31" i="1"/>
  <c r="AT31" i="1"/>
  <c r="AQ32" i="1"/>
  <c r="AR32" i="1"/>
  <c r="AS32" i="1"/>
  <c r="AT32" i="1"/>
  <c r="AQ33" i="1"/>
  <c r="AR33" i="1"/>
  <c r="AS33" i="1"/>
  <c r="AT33" i="1"/>
  <c r="AQ34" i="1"/>
  <c r="AR34" i="1"/>
  <c r="AS34" i="1"/>
  <c r="AT34" i="1"/>
  <c r="AQ35" i="1"/>
  <c r="AR35" i="1"/>
  <c r="AS35" i="1"/>
  <c r="AT35" i="1"/>
  <c r="AR8" i="1"/>
  <c r="AS8" i="1"/>
  <c r="AT8" i="1"/>
  <c r="AQ8" i="1"/>
  <c r="AL19" i="1"/>
  <c r="AK20" i="1"/>
  <c r="AL20" i="1"/>
  <c r="AL22" i="1"/>
  <c r="AK23" i="1"/>
  <c r="AK24" i="1"/>
  <c r="AL24" i="1"/>
  <c r="AK27" i="1"/>
  <c r="AL27" i="1"/>
  <c r="AK29" i="1"/>
  <c r="AK9" i="1"/>
  <c r="AL9" i="1"/>
  <c r="AK10" i="1"/>
  <c r="AL10" i="1"/>
  <c r="AK11" i="1"/>
  <c r="AL11" i="1"/>
  <c r="AK12" i="1"/>
  <c r="AL12" i="1"/>
  <c r="AK13" i="1"/>
  <c r="AL13" i="1"/>
  <c r="AK14" i="1"/>
  <c r="AL14" i="1"/>
  <c r="AK15" i="1"/>
  <c r="AL15" i="1"/>
  <c r="AK16" i="1"/>
  <c r="AL16" i="1"/>
  <c r="AK17" i="1"/>
  <c r="AL17" i="1"/>
  <c r="AK18" i="1"/>
  <c r="AL18" i="1"/>
  <c r="AL23" i="1"/>
  <c r="AK25" i="1"/>
  <c r="AK28" i="1"/>
  <c r="AL28" i="1"/>
  <c r="AK30" i="1"/>
  <c r="AL30" i="1"/>
  <c r="AK31" i="1"/>
  <c r="AL31" i="1"/>
  <c r="AK32" i="1"/>
  <c r="AL32" i="1"/>
  <c r="AK33" i="1"/>
  <c r="AL33" i="1"/>
  <c r="AK34" i="1"/>
  <c r="AL34" i="1"/>
  <c r="AK35" i="1"/>
  <c r="AL35" i="1"/>
  <c r="AL8" i="1"/>
  <c r="AK8" i="1"/>
  <c r="AJ36" i="1"/>
  <c r="AI36" i="1"/>
  <c r="AL26" i="1" l="1"/>
  <c r="AK26" i="1"/>
  <c r="AL29" i="1"/>
  <c r="AL25" i="1"/>
  <c r="AK22" i="1"/>
  <c r="AK19" i="1"/>
  <c r="AL21" i="1"/>
  <c r="AK21" i="1"/>
  <c r="AL36" i="1" l="1"/>
  <c r="AK36" i="1"/>
  <c r="D35" i="1"/>
  <c r="H35" i="1" s="1"/>
  <c r="D19" i="1" l="1"/>
  <c r="H19" i="1" s="1"/>
  <c r="AV36" i="1" l="1"/>
  <c r="AU36" i="1"/>
  <c r="E36" i="1" l="1"/>
  <c r="F36" i="1"/>
  <c r="I36" i="1"/>
  <c r="J36" i="1"/>
  <c r="K36" i="1"/>
  <c r="L36" i="1"/>
  <c r="M36" i="1"/>
  <c r="N36" i="1"/>
  <c r="O36" i="1"/>
  <c r="P36" i="1"/>
  <c r="U36" i="1"/>
  <c r="V36" i="1"/>
  <c r="W36" i="1"/>
  <c r="X36" i="1"/>
  <c r="Y36" i="1"/>
  <c r="Z36" i="1"/>
  <c r="AA36" i="1"/>
  <c r="AB36" i="1"/>
  <c r="AM36" i="1"/>
  <c r="AN36" i="1"/>
  <c r="AW36" i="1"/>
  <c r="AX36" i="1"/>
  <c r="C36" i="1"/>
  <c r="D24" i="1" l="1"/>
  <c r="H24" i="1" s="1"/>
  <c r="D32" i="1" l="1"/>
  <c r="H32" i="1" s="1"/>
  <c r="D33" i="1"/>
  <c r="H33" i="1" s="1"/>
  <c r="D34" i="1"/>
  <c r="H34" i="1" s="1"/>
  <c r="D30" i="1"/>
  <c r="H30" i="1" s="1"/>
  <c r="D31" i="1"/>
  <c r="H31" i="1" s="1"/>
  <c r="G11" i="1" l="1"/>
  <c r="G12" i="1"/>
  <c r="G13" i="1"/>
  <c r="G16" i="1"/>
  <c r="G21" i="1"/>
  <c r="G22" i="1"/>
  <c r="G25" i="1"/>
  <c r="G26" i="1"/>
  <c r="G27" i="1"/>
  <c r="G29" i="1"/>
  <c r="AH34" i="1"/>
  <c r="AG34" i="1"/>
  <c r="AH29" i="1"/>
  <c r="AG29" i="1"/>
  <c r="D29" i="1"/>
  <c r="AH28" i="1"/>
  <c r="AG28" i="1"/>
  <c r="D28" i="1"/>
  <c r="H28" i="1" s="1"/>
  <c r="AH27" i="1"/>
  <c r="AG27" i="1"/>
  <c r="D27" i="1"/>
  <c r="AH26" i="1"/>
  <c r="AG26" i="1"/>
  <c r="D26" i="1"/>
  <c r="AH25" i="1"/>
  <c r="AG25" i="1"/>
  <c r="D25" i="1"/>
  <c r="AH24" i="1"/>
  <c r="AG24" i="1"/>
  <c r="AH23" i="1"/>
  <c r="AG23" i="1"/>
  <c r="D23" i="1"/>
  <c r="H23" i="1" s="1"/>
  <c r="AH22" i="1"/>
  <c r="AG22" i="1"/>
  <c r="D22" i="1"/>
  <c r="AH21" i="1"/>
  <c r="AG21" i="1"/>
  <c r="D21" i="1"/>
  <c r="AH20" i="1"/>
  <c r="AG20" i="1"/>
  <c r="D20" i="1"/>
  <c r="H20" i="1" s="1"/>
  <c r="AH19" i="1"/>
  <c r="AG19" i="1"/>
  <c r="AH18" i="1"/>
  <c r="AG18" i="1"/>
  <c r="D18" i="1"/>
  <c r="H18" i="1" s="1"/>
  <c r="AH17" i="1"/>
  <c r="AG17" i="1"/>
  <c r="D17" i="1"/>
  <c r="H17" i="1" s="1"/>
  <c r="AH16" i="1"/>
  <c r="AG16" i="1"/>
  <c r="D16" i="1"/>
  <c r="AH15" i="1"/>
  <c r="AG15" i="1"/>
  <c r="D15" i="1"/>
  <c r="H15" i="1" s="1"/>
  <c r="AH14" i="1"/>
  <c r="AG14" i="1"/>
  <c r="D14" i="1"/>
  <c r="H14" i="1" s="1"/>
  <c r="AH13" i="1"/>
  <c r="AG13" i="1"/>
  <c r="D13" i="1"/>
  <c r="AH12" i="1"/>
  <c r="AG12" i="1"/>
  <c r="D12" i="1"/>
  <c r="AH11" i="1"/>
  <c r="AG11" i="1"/>
  <c r="D11" i="1"/>
  <c r="AH10" i="1"/>
  <c r="AG10" i="1"/>
  <c r="D10" i="1"/>
  <c r="H10" i="1" s="1"/>
  <c r="AH9" i="1"/>
  <c r="AG9" i="1"/>
  <c r="D9" i="1"/>
  <c r="H9" i="1" s="1"/>
  <c r="AH8" i="1"/>
  <c r="AG8" i="1"/>
  <c r="D8" i="1"/>
  <c r="H22" i="1" l="1"/>
  <c r="AG36" i="1"/>
  <c r="H27" i="1"/>
  <c r="H13" i="1"/>
  <c r="H29" i="1"/>
  <c r="H16" i="1"/>
  <c r="AH36" i="1"/>
  <c r="H26" i="1"/>
  <c r="H12" i="1"/>
  <c r="AQ36" i="1"/>
  <c r="H25" i="1"/>
  <c r="H11" i="1"/>
  <c r="AR36" i="1"/>
  <c r="H21" i="1"/>
  <c r="Q36" i="1"/>
  <c r="S36" i="1"/>
  <c r="AD36" i="1"/>
  <c r="AE36" i="1"/>
  <c r="AF36" i="1"/>
  <c r="AC36" i="1"/>
  <c r="G36" i="1"/>
  <c r="T36" i="1"/>
  <c r="D36" i="1"/>
  <c r="R36" i="1"/>
  <c r="H8" i="1"/>
  <c r="AS36" i="1" l="1"/>
  <c r="AT36" i="1"/>
  <c r="AO36" i="1"/>
  <c r="AP36" i="1"/>
</calcChain>
</file>

<file path=xl/sharedStrings.xml><?xml version="1.0" encoding="utf-8"?>
<sst xmlns="http://schemas.openxmlformats.org/spreadsheetml/2006/main" count="114" uniqueCount="61">
  <si>
    <t xml:space="preserve"> </t>
  </si>
  <si>
    <t xml:space="preserve">                             </t>
  </si>
  <si>
    <t>(Amount in lacs)</t>
  </si>
  <si>
    <t>S.No.</t>
  </si>
  <si>
    <t>Name of Bank</t>
  </si>
  <si>
    <t>Total No. of branches in PUNJAB State</t>
  </si>
  <si>
    <t>Targets of Number of Cases</t>
  </si>
  <si>
    <t xml:space="preserve">Total Cases   March 2019                                                                             </t>
  </si>
  <si>
    <t xml:space="preserve"> SC / ST  </t>
  </si>
  <si>
    <t xml:space="preserve">Women </t>
  </si>
  <si>
    <t>A/C's</t>
  </si>
  <si>
    <t>Amt.</t>
  </si>
  <si>
    <t>No.of A/cs</t>
  </si>
  <si>
    <t>Amount</t>
  </si>
  <si>
    <t>UCO BANK</t>
  </si>
  <si>
    <t>TOTAL</t>
  </si>
  <si>
    <t>Number of branches which have given loan under 'Stand up India' to SC / ST and Women during the year  june 19</t>
  </si>
  <si>
    <t>Number of branches which have given loan under 'Stand up India' to SC / ST and Women during the year  sept 19</t>
  </si>
  <si>
    <t xml:space="preserve">Number of branches which have given loan under 'Stand up India' to SC / ST and Women during the year  </t>
  </si>
  <si>
    <t>Loans Sanctioned during the quarter september 2018</t>
  </si>
  <si>
    <t>Out of Col. (4) Total Disbursement june 19</t>
  </si>
  <si>
    <t>Out of Col. (4) Total Disbursement sept 19</t>
  </si>
  <si>
    <t>PUNJAB NATIONAL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</si>
  <si>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</si>
  <si>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</si>
  <si>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</si>
  <si>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</si>
  <si>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</si>
  <si>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</si>
  <si>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</si>
  <si>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SLBC PUNJAB</t>
  </si>
  <si>
    <t>PUNJAB &amp; SIND BANK</t>
  </si>
  <si>
    <t>BANK OF INDIA</t>
  </si>
  <si>
    <t>BANK OF MAHARASHTRA</t>
  </si>
  <si>
    <t>IDBI BANK</t>
  </si>
  <si>
    <t>J&amp;K BANK</t>
  </si>
  <si>
    <t>HDFC BANK</t>
  </si>
  <si>
    <t>ICICI BANK</t>
  </si>
  <si>
    <t>KOTAK MAHINDRA BANK</t>
  </si>
  <si>
    <t>YES BANK</t>
  </si>
  <si>
    <t>FEDERAL BANK</t>
  </si>
  <si>
    <t>INDUSIND BANK</t>
  </si>
  <si>
    <t>AXIS BANK</t>
  </si>
  <si>
    <t>BANDHAN BANK</t>
  </si>
  <si>
    <t>AU SMALL FINANCE BANK</t>
  </si>
  <si>
    <t>JANA SMALL FINANCE BANK</t>
  </si>
  <si>
    <t>PUNJAB GRAMIN BANK</t>
  </si>
  <si>
    <t>% age of branches participated</t>
  </si>
  <si>
    <t>Out of Col. (5) Total Disbursement</t>
  </si>
  <si>
    <t>Pb. State Cooperative Bank</t>
  </si>
  <si>
    <t xml:space="preserve">Loans Sanctioned during the quarter June 2019 (01.04.2020 to 30.06.2019)                                                                            </t>
  </si>
  <si>
    <t>Total Loans sanctioned During the Year (01.04.2020 to 30.06.2020)</t>
  </si>
  <si>
    <t xml:space="preserve">Cumulative Loans Sanctioned since inception of the scheme </t>
  </si>
  <si>
    <t>NPA out of Column (9)</t>
  </si>
  <si>
    <t>UJJIVAN SMALL FIN. BANK</t>
  </si>
  <si>
    <t>CAPITAL SMALL FIN. BANK</t>
  </si>
  <si>
    <t>Bank-wise Progress of Stand up India Programme as on 30.09.2020</t>
  </si>
  <si>
    <t>Loans Sanctioned during the Quarter 2020-21 (01.07.2020 to 30.09.2020)</t>
  </si>
  <si>
    <t>Total Loans sanctioned During the Year (01.04.2020 to 30.09.2020)</t>
  </si>
  <si>
    <t>Outstanding as on 30.09.2020</t>
  </si>
  <si>
    <r>
      <t xml:space="preserve">       </t>
    </r>
    <r>
      <rPr>
        <b/>
        <sz val="16"/>
        <rFont val="Tahoma"/>
        <family val="2"/>
      </rPr>
      <t>Annexure- 21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</si>
</sst>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Tahoma"/>
      <family val="2"/>
    </font>
    <font>
      <b/>
      <sz val="18"/>
      <name val="Tahoma"/>
      <family val="2"/>
    </font>
    <font>
      <b/>
      <sz val="16"/>
      <name val="Tahoma"/>
      <family val="2"/>
    </font>
    <font>
      <sz val="11"/>
      <name val="Calibri"/>
      <family val="2"/>
      <scheme val="minor"/>
    </font>
    <font>
      <sz val="12"/>
      <name val="Helv"/>
    </font>
    <font>
      <b/>
      <sz val="11"/>
      <name val="Calibri"/>
      <family val="2"/>
      <scheme val="minor"/>
    </font>
    <font>
      <b/>
      <sz val="19"/>
      <name val="Tahoma"/>
      <family val="2"/>
    </font>
    <font>
      <b/>
      <sz val="19"/>
      <name val="Calibri"/>
      <family val="2"/>
      <scheme val="minor"/>
    </font>
    <font>
      <sz val="11"/>
      <name val="Tahoma"/>
      <family val="2"/>
    </font>
    <font>
      <b/>
      <sz val="22"/>
      <name val="Tahoma"/>
      <family val="2"/>
    </font>
    <font>
      <b/>
      <sz val="12"/>
      <name val="Tahoma"/>
      <family val="2"/>
    </font>
    <font>
      <b/>
      <sz val="17"/>
      <name val="Tahoma"/>
      <family val="2"/>
    </font>
    <font>
      <b/>
      <sz val="15"/>
      <name val="Tahoma"/>
      <family val="2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38">
    <xf numFmtId="0" fontId="0" fillId="0" borderId="0" xfId="0"/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5" fillId="0" borderId="0" xfId="0" applyFont="1"/>
    <xf numFmtId="0" fontId="5" fillId="0" borderId="0" xfId="0" applyFont="1" applyBorder="1"/>
    <xf numFmtId="0" fontId="2" fillId="0" borderId="28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5" fillId="0" borderId="0" xfId="0" applyFont="1" applyFill="1"/>
    <xf numFmtId="0" fontId="1" fillId="0" borderId="0" xfId="0" applyFont="1" applyFill="1" applyBorder="1"/>
    <xf numFmtId="0" fontId="1" fillId="0" borderId="0" xfId="0" applyFont="1" applyFill="1"/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49" xfId="0" applyFont="1" applyFill="1" applyBorder="1" applyAlignment="1">
      <alignment horizontal="center" vertical="top" wrapText="1"/>
    </xf>
    <xf numFmtId="0" fontId="2" fillId="0" borderId="50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vertical="top"/>
    </xf>
    <xf numFmtId="0" fontId="9" fillId="0" borderId="0" xfId="0" applyFont="1" applyBorder="1"/>
    <xf numFmtId="0" fontId="9" fillId="0" borderId="0" xfId="0" applyFont="1"/>
    <xf numFmtId="0" fontId="10" fillId="0" borderId="0" xfId="0" applyFont="1" applyFill="1"/>
    <xf numFmtId="0" fontId="1" fillId="0" borderId="0" xfId="0" applyFont="1" applyBorder="1"/>
    <xf numFmtId="0" fontId="1" fillId="0" borderId="0" xfId="0" applyFont="1"/>
    <xf numFmtId="0" fontId="2" fillId="0" borderId="7" xfId="0" applyFont="1" applyFill="1" applyBorder="1" applyAlignment="1">
      <alignment horizontal="center" vertical="top"/>
    </xf>
    <xf numFmtId="0" fontId="2" fillId="0" borderId="47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/>
    </xf>
    <xf numFmtId="0" fontId="12" fillId="0" borderId="0" xfId="0" applyFont="1" applyFill="1" applyAlignment="1">
      <alignment horizontal="right"/>
    </xf>
    <xf numFmtId="1" fontId="10" fillId="0" borderId="0" xfId="0" applyNumberFormat="1" applyFont="1" applyFill="1"/>
    <xf numFmtId="0" fontId="11" fillId="0" borderId="31" xfId="0" applyFont="1" applyFill="1" applyBorder="1" applyAlignment="1">
      <alignment horizontal="center" vertical="top"/>
    </xf>
    <xf numFmtId="1" fontId="11" fillId="0" borderId="30" xfId="0" applyNumberFormat="1" applyFont="1" applyFill="1" applyBorder="1" applyAlignment="1">
      <alignment horizontal="center" vertical="top"/>
    </xf>
    <xf numFmtId="1" fontId="11" fillId="0" borderId="6" xfId="0" applyNumberFormat="1" applyFont="1" applyFill="1" applyBorder="1" applyAlignment="1">
      <alignment horizontal="center" vertical="top"/>
    </xf>
    <xf numFmtId="1" fontId="11" fillId="0" borderId="4" xfId="0" applyNumberFormat="1" applyFont="1" applyFill="1" applyBorder="1" applyAlignment="1">
      <alignment horizontal="center" vertical="top"/>
    </xf>
    <xf numFmtId="1" fontId="11" fillId="0" borderId="9" xfId="0" applyNumberFormat="1" applyFont="1" applyFill="1" applyBorder="1" applyAlignment="1">
      <alignment horizontal="center" vertical="top"/>
    </xf>
    <xf numFmtId="1" fontId="11" fillId="0" borderId="32" xfId="0" applyNumberFormat="1" applyFont="1" applyFill="1" applyBorder="1" applyAlignment="1">
      <alignment horizontal="center" vertical="top" wrapText="1"/>
    </xf>
    <xf numFmtId="1" fontId="11" fillId="0" borderId="33" xfId="0" applyNumberFormat="1" applyFont="1" applyFill="1" applyBorder="1" applyAlignment="1">
      <alignment horizontal="center" vertical="top" wrapText="1"/>
    </xf>
    <xf numFmtId="1" fontId="11" fillId="0" borderId="34" xfId="0" applyNumberFormat="1" applyFont="1" applyFill="1" applyBorder="1" applyAlignment="1">
      <alignment horizontal="center" vertical="top" wrapText="1"/>
    </xf>
    <xf numFmtId="1" fontId="11" fillId="0" borderId="29" xfId="0" applyNumberFormat="1" applyFont="1" applyFill="1" applyBorder="1" applyAlignment="1">
      <alignment horizontal="center" vertical="top" wrapText="1"/>
    </xf>
    <xf numFmtId="1" fontId="11" fillId="0" borderId="19" xfId="0" applyNumberFormat="1" applyFont="1" applyFill="1" applyBorder="1" applyAlignment="1">
      <alignment horizontal="center" vertical="top" wrapText="1"/>
    </xf>
    <xf numFmtId="1" fontId="11" fillId="0" borderId="20" xfId="0" applyNumberFormat="1" applyFont="1" applyFill="1" applyBorder="1" applyAlignment="1">
      <alignment horizontal="center" vertical="top" wrapText="1"/>
    </xf>
    <xf numFmtId="1" fontId="11" fillId="0" borderId="35" xfId="0" applyNumberFormat="1" applyFont="1" applyFill="1" applyBorder="1" applyAlignment="1">
      <alignment horizontal="center" vertical="top" wrapText="1"/>
    </xf>
    <xf numFmtId="1" fontId="11" fillId="0" borderId="36" xfId="0" applyNumberFormat="1" applyFont="1" applyFill="1" applyBorder="1" applyAlignment="1">
      <alignment horizontal="center" vertical="top" wrapText="1"/>
    </xf>
    <xf numFmtId="1" fontId="11" fillId="0" borderId="40" xfId="0" applyNumberFormat="1" applyFont="1" applyFill="1" applyBorder="1" applyAlignment="1">
      <alignment horizontal="center" vertical="top" wrapText="1"/>
    </xf>
    <xf numFmtId="1" fontId="11" fillId="0" borderId="44" xfId="0" applyNumberFormat="1" applyFont="1" applyFill="1" applyBorder="1" applyAlignment="1">
      <alignment horizontal="center" vertical="top" wrapText="1"/>
    </xf>
    <xf numFmtId="1" fontId="11" fillId="0" borderId="48" xfId="0" applyNumberFormat="1" applyFont="1" applyFill="1" applyBorder="1" applyAlignment="1">
      <alignment horizontal="center" vertical="top" wrapText="1"/>
    </xf>
    <xf numFmtId="1" fontId="11" fillId="0" borderId="37" xfId="0" applyNumberFormat="1" applyFont="1" applyFill="1" applyBorder="1" applyAlignment="1">
      <alignment horizontal="center" vertical="top" wrapText="1"/>
    </xf>
    <xf numFmtId="1" fontId="11" fillId="0" borderId="38" xfId="0" applyNumberFormat="1" applyFont="1" applyFill="1" applyBorder="1" applyAlignment="1">
      <alignment horizontal="center" vertical="top" wrapText="1"/>
    </xf>
    <xf numFmtId="1" fontId="11" fillId="0" borderId="39" xfId="0" applyNumberFormat="1" applyFont="1" applyFill="1" applyBorder="1" applyAlignment="1">
      <alignment horizontal="center" vertical="top" wrapText="1"/>
    </xf>
    <xf numFmtId="1" fontId="11" fillId="0" borderId="36" xfId="0" applyNumberFormat="1" applyFont="1" applyFill="1" applyBorder="1" applyAlignment="1">
      <alignment horizontal="center" vertical="top"/>
    </xf>
    <xf numFmtId="0" fontId="11" fillId="0" borderId="18" xfId="0" applyFont="1" applyFill="1" applyBorder="1" applyAlignment="1">
      <alignment horizontal="center" vertical="top"/>
    </xf>
    <xf numFmtId="1" fontId="11" fillId="0" borderId="41" xfId="0" applyNumberFormat="1" applyFont="1" applyFill="1" applyBorder="1" applyAlignment="1">
      <alignment horizontal="center" vertical="top"/>
    </xf>
    <xf numFmtId="1" fontId="11" fillId="0" borderId="18" xfId="0" applyNumberFormat="1" applyFont="1" applyFill="1" applyBorder="1" applyAlignment="1">
      <alignment horizontal="center" vertical="top"/>
    </xf>
    <xf numFmtId="1" fontId="11" fillId="0" borderId="42" xfId="0" applyNumberFormat="1" applyFont="1" applyFill="1" applyBorder="1" applyAlignment="1">
      <alignment horizontal="center" vertical="top"/>
    </xf>
    <xf numFmtId="1" fontId="11" fillId="0" borderId="19" xfId="0" applyNumberFormat="1" applyFont="1" applyFill="1" applyBorder="1" applyAlignment="1">
      <alignment horizontal="center" vertical="top"/>
    </xf>
    <xf numFmtId="1" fontId="11" fillId="0" borderId="20" xfId="0" applyNumberFormat="1" applyFont="1" applyFill="1" applyBorder="1" applyAlignment="1">
      <alignment horizontal="center" vertical="top"/>
    </xf>
    <xf numFmtId="1" fontId="11" fillId="0" borderId="43" xfId="0" applyNumberFormat="1" applyFont="1" applyFill="1" applyBorder="1" applyAlignment="1">
      <alignment horizontal="center" vertical="top" wrapText="1"/>
    </xf>
    <xf numFmtId="1" fontId="11" fillId="0" borderId="46" xfId="0" applyNumberFormat="1" applyFont="1" applyFill="1" applyBorder="1" applyAlignment="1">
      <alignment horizontal="center" vertical="top" wrapText="1"/>
    </xf>
    <xf numFmtId="1" fontId="11" fillId="0" borderId="51" xfId="0" applyNumberFormat="1" applyFont="1" applyFill="1" applyBorder="1" applyAlignment="1">
      <alignment horizontal="center" vertical="top" wrapText="1"/>
    </xf>
    <xf numFmtId="1" fontId="11" fillId="0" borderId="45" xfId="0" applyNumberFormat="1" applyFont="1" applyFill="1" applyBorder="1" applyAlignment="1">
      <alignment horizontal="center" vertical="top" wrapText="1"/>
    </xf>
    <xf numFmtId="1" fontId="11" fillId="0" borderId="42" xfId="0" applyNumberFormat="1" applyFont="1" applyFill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1" fontId="11" fillId="0" borderId="53" xfId="0" applyNumberFormat="1" applyFont="1" applyFill="1" applyBorder="1" applyAlignment="1">
      <alignment horizontal="center" vertical="top"/>
    </xf>
    <xf numFmtId="1" fontId="11" fillId="0" borderId="7" xfId="0" applyNumberFormat="1" applyFont="1" applyFill="1" applyBorder="1" applyAlignment="1">
      <alignment horizontal="center" vertical="top"/>
    </xf>
    <xf numFmtId="1" fontId="11" fillId="0" borderId="21" xfId="0" applyNumberFormat="1" applyFont="1" applyFill="1" applyBorder="1" applyAlignment="1">
      <alignment horizontal="center" vertical="top"/>
    </xf>
    <xf numFmtId="1" fontId="11" fillId="0" borderId="3" xfId="0" applyNumberFormat="1" applyFont="1" applyFill="1" applyBorder="1" applyAlignment="1">
      <alignment horizontal="center" vertical="top"/>
    </xf>
    <xf numFmtId="1" fontId="11" fillId="0" borderId="1" xfId="0" applyNumberFormat="1" applyFont="1" applyFill="1" applyBorder="1" applyAlignment="1">
      <alignment horizontal="center" vertical="top"/>
    </xf>
    <xf numFmtId="1" fontId="11" fillId="0" borderId="22" xfId="0" applyNumberFormat="1" applyFont="1" applyFill="1" applyBorder="1" applyAlignment="1">
      <alignment horizontal="center" vertical="top"/>
    </xf>
    <xf numFmtId="1" fontId="11" fillId="0" borderId="24" xfId="0" applyNumberFormat="1" applyFont="1" applyFill="1" applyBorder="1" applyAlignment="1">
      <alignment horizontal="center" vertical="top"/>
    </xf>
    <xf numFmtId="0" fontId="13" fillId="0" borderId="9" xfId="0" applyFont="1" applyFill="1" applyBorder="1" applyAlignment="1">
      <alignment horizontal="center" vertical="top"/>
    </xf>
    <xf numFmtId="0" fontId="13" fillId="0" borderId="18" xfId="0" applyFont="1" applyFill="1" applyBorder="1" applyAlignment="1">
      <alignment horizontal="center" vertical="top"/>
    </xf>
    <xf numFmtId="0" fontId="13" fillId="0" borderId="41" xfId="1" applyFont="1" applyFill="1" applyBorder="1" applyAlignment="1">
      <alignment vertical="top"/>
    </xf>
    <xf numFmtId="2" fontId="11" fillId="0" borderId="9" xfId="0" applyNumberFormat="1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1" fontId="11" fillId="0" borderId="11" xfId="0" applyNumberFormat="1" applyFont="1" applyFill="1" applyBorder="1" applyAlignment="1">
      <alignment horizontal="center" vertical="top"/>
    </xf>
    <xf numFmtId="1" fontId="11" fillId="0" borderId="11" xfId="0" applyNumberFormat="1" applyFont="1" applyFill="1" applyBorder="1" applyAlignment="1">
      <alignment horizontal="center" vertical="top" wrapText="1"/>
    </xf>
    <xf numFmtId="1" fontId="11" fillId="0" borderId="54" xfId="0" applyNumberFormat="1" applyFont="1" applyFill="1" applyBorder="1" applyAlignment="1">
      <alignment horizontal="center" vertical="top" wrapText="1"/>
    </xf>
    <xf numFmtId="1" fontId="11" fillId="0" borderId="55" xfId="0" applyNumberFormat="1" applyFont="1" applyFill="1" applyBorder="1" applyAlignment="1">
      <alignment horizontal="center" vertical="top" wrapText="1"/>
    </xf>
    <xf numFmtId="1" fontId="11" fillId="0" borderId="56" xfId="0" applyNumberFormat="1" applyFont="1" applyFill="1" applyBorder="1" applyAlignment="1">
      <alignment horizontal="center" vertical="top"/>
    </xf>
    <xf numFmtId="1" fontId="11" fillId="0" borderId="56" xfId="0" applyNumberFormat="1" applyFont="1" applyFill="1" applyBorder="1" applyAlignment="1">
      <alignment horizontal="center" vertical="top" wrapText="1"/>
    </xf>
    <xf numFmtId="1" fontId="11" fillId="0" borderId="57" xfId="0" applyNumberFormat="1" applyFont="1" applyFill="1" applyBorder="1" applyAlignment="1">
      <alignment horizontal="center" vertical="top" wrapText="1"/>
    </xf>
    <xf numFmtId="1" fontId="11" fillId="0" borderId="58" xfId="0" applyNumberFormat="1" applyFont="1" applyFill="1" applyBorder="1" applyAlignment="1">
      <alignment horizontal="center" vertical="top" wrapText="1"/>
    </xf>
    <xf numFmtId="1" fontId="11" fillId="0" borderId="59" xfId="0" applyNumberFormat="1" applyFont="1" applyFill="1" applyBorder="1" applyAlignment="1">
      <alignment horizontal="center" vertical="top" wrapText="1"/>
    </xf>
    <xf numFmtId="1" fontId="11" fillId="0" borderId="60" xfId="0" applyNumberFormat="1" applyFont="1" applyFill="1" applyBorder="1" applyAlignment="1">
      <alignment horizontal="center" vertical="top" wrapText="1"/>
    </xf>
    <xf numFmtId="1" fontId="11" fillId="0" borderId="23" xfId="0" applyNumberFormat="1" applyFont="1" applyFill="1" applyBorder="1" applyAlignment="1">
      <alignment horizontal="center" vertical="top"/>
    </xf>
    <xf numFmtId="0" fontId="13" fillId="0" borderId="30" xfId="1" applyFont="1" applyFill="1" applyBorder="1" applyAlignment="1">
      <alignment vertical="top"/>
    </xf>
    <xf numFmtId="2" fontId="11" fillId="0" borderId="7" xfId="0" applyNumberFormat="1" applyFont="1" applyFill="1" applyBorder="1" applyAlignment="1">
      <alignment horizontal="center" vertical="top"/>
    </xf>
    <xf numFmtId="0" fontId="14" fillId="0" borderId="0" xfId="0" applyFont="1" applyFill="1"/>
    <xf numFmtId="0" fontId="2" fillId="0" borderId="13" xfId="0" applyFont="1" applyFill="1" applyBorder="1" applyAlignment="1">
      <alignment horizontal="right" vertical="top"/>
    </xf>
    <xf numFmtId="0" fontId="2" fillId="0" borderId="9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top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52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/>
    </xf>
    <xf numFmtId="0" fontId="2" fillId="0" borderId="2" xfId="0" applyFont="1" applyFill="1" applyBorder="1" applyAlignment="1">
      <alignment horizontal="right" vertical="top"/>
    </xf>
    <xf numFmtId="0" fontId="2" fillId="0" borderId="3" xfId="0" applyFont="1" applyFill="1" applyBorder="1" applyAlignment="1">
      <alignment horizontal="right" vertical="top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25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48" xfId="0" applyFont="1" applyFill="1" applyBorder="1" applyAlignment="1">
      <alignment horizontal="center" vertical="top" wrapText="1"/>
    </xf>
    <xf numFmtId="0" fontId="2" fillId="0" borderId="46" xfId="0" applyFont="1" applyFill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597"/>
  <sheetViews>
    <sheetView tabSelected="1" view="pageBreakPreview" zoomScale="40" zoomScaleSheetLayoutView="40" workbookViewId="0">
      <selection activeCell="H19" sqref="H19"/>
    </sheetView>
  </sheetViews>
  <sheetFormatPr defaultColWidth="9.109375" defaultRowHeight="14.4" x14ac:dyDescent="0.3"/>
  <cols>
    <col min="1" max="1" width="7.6640625" style="12" customWidth="1"/>
    <col min="2" max="2" width="51.6640625" style="9" customWidth="1"/>
    <col min="3" max="3" width="19.88671875" style="13" customWidth="1"/>
    <col min="4" max="4" width="20.21875" style="13" customWidth="1"/>
    <col min="5" max="6" width="23.44140625" style="13" hidden="1" customWidth="1"/>
    <col min="7" max="7" width="20.88671875" style="13" customWidth="1"/>
    <col min="8" max="8" width="19" style="13" customWidth="1"/>
    <col min="9" max="9" width="11" style="13" hidden="1" customWidth="1"/>
    <col min="10" max="10" width="10.5546875" style="13" hidden="1" customWidth="1"/>
    <col min="11" max="11" width="9.88671875" style="13" hidden="1" customWidth="1"/>
    <col min="12" max="12" width="10.44140625" style="13" hidden="1" customWidth="1"/>
    <col min="13" max="13" width="12" style="13" hidden="1" customWidth="1"/>
    <col min="14" max="16" width="13" style="13" hidden="1" customWidth="1"/>
    <col min="17" max="20" width="13" style="13" customWidth="1"/>
    <col min="21" max="28" width="13" style="13" hidden="1" customWidth="1"/>
    <col min="29" max="32" width="13" style="13" customWidth="1"/>
    <col min="33" max="33" width="14.6640625" style="13" hidden="1" customWidth="1"/>
    <col min="34" max="35" width="13.88671875" style="13" hidden="1" customWidth="1"/>
    <col min="36" max="36" width="11.33203125" style="13" hidden="1" customWidth="1"/>
    <col min="37" max="37" width="14.44140625" style="13" customWidth="1"/>
    <col min="38" max="38" width="13.109375" style="13" customWidth="1"/>
    <col min="39" max="39" width="17.33203125" style="13" hidden="1" customWidth="1"/>
    <col min="40" max="40" width="15.33203125" style="13" hidden="1" customWidth="1"/>
    <col min="41" max="41" width="16.21875" style="9" hidden="1" customWidth="1"/>
    <col min="42" max="42" width="15.44140625" style="9" hidden="1" customWidth="1"/>
    <col min="43" max="43" width="14.88671875" style="9" customWidth="1"/>
    <col min="44" max="44" width="18.21875" style="9" customWidth="1"/>
    <col min="45" max="45" width="16.88671875" style="9" customWidth="1"/>
    <col min="46" max="46" width="16.33203125" style="9" customWidth="1"/>
    <col min="47" max="47" width="13.88671875" style="4" customWidth="1"/>
    <col min="48" max="48" width="16.33203125" style="4" customWidth="1"/>
    <col min="49" max="49" width="12.44140625" style="5" customWidth="1"/>
    <col min="50" max="50" width="13.109375" style="5" customWidth="1"/>
    <col min="51" max="54" width="9.109375" style="5"/>
    <col min="55" max="16384" width="9.109375" style="4"/>
  </cols>
  <sheetData>
    <row r="1" spans="1:54" ht="22.8" thickBot="1" x14ac:dyDescent="0.35">
      <c r="A1" s="1"/>
      <c r="B1" s="2"/>
      <c r="C1" s="1"/>
      <c r="D1" s="1"/>
      <c r="E1" s="1"/>
      <c r="F1" s="1"/>
      <c r="G1" s="1"/>
      <c r="H1" s="1"/>
      <c r="I1" s="1" t="s">
        <v>0</v>
      </c>
      <c r="J1" s="3" t="s">
        <v>1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92" t="s">
        <v>60</v>
      </c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</row>
    <row r="2" spans="1:54" ht="30" customHeight="1" thickBot="1" x14ac:dyDescent="0.35">
      <c r="A2" s="111" t="s">
        <v>56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3"/>
    </row>
    <row r="3" spans="1:54" ht="30" customHeight="1" thickBot="1" x14ac:dyDescent="0.35">
      <c r="A3" s="118" t="s">
        <v>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20"/>
    </row>
    <row r="4" spans="1:54" ht="21.75" customHeight="1" thickBot="1" x14ac:dyDescent="0.35">
      <c r="A4" s="101" t="s">
        <v>3</v>
      </c>
      <c r="B4" s="123" t="s">
        <v>4</v>
      </c>
      <c r="C4" s="25">
        <v>1</v>
      </c>
      <c r="D4" s="25">
        <v>2</v>
      </c>
      <c r="E4" s="75">
        <v>2</v>
      </c>
      <c r="F4" s="75"/>
      <c r="G4" s="23">
        <v>3</v>
      </c>
      <c r="H4" s="23">
        <v>4</v>
      </c>
      <c r="I4" s="125">
        <v>4</v>
      </c>
      <c r="J4" s="124"/>
      <c r="K4" s="124"/>
      <c r="L4" s="126"/>
      <c r="M4" s="74"/>
      <c r="N4" s="74"/>
      <c r="O4" s="74"/>
      <c r="P4" s="74"/>
      <c r="Q4" s="125">
        <v>5</v>
      </c>
      <c r="R4" s="124"/>
      <c r="S4" s="124"/>
      <c r="T4" s="126"/>
      <c r="U4" s="74"/>
      <c r="V4" s="74"/>
      <c r="W4" s="74"/>
      <c r="X4" s="74"/>
      <c r="Y4" s="74"/>
      <c r="Z4" s="74"/>
      <c r="AA4" s="74"/>
      <c r="AB4" s="74"/>
      <c r="AC4" s="127">
        <v>6</v>
      </c>
      <c r="AD4" s="128"/>
      <c r="AE4" s="128"/>
      <c r="AF4" s="129"/>
      <c r="AG4" s="74"/>
      <c r="AH4" s="74"/>
      <c r="AI4" s="74"/>
      <c r="AJ4" s="74"/>
      <c r="AK4" s="128">
        <v>7</v>
      </c>
      <c r="AL4" s="128"/>
      <c r="AM4" s="128">
        <v>8</v>
      </c>
      <c r="AN4" s="128"/>
      <c r="AO4" s="128"/>
      <c r="AP4" s="129"/>
      <c r="AQ4" s="128">
        <v>8</v>
      </c>
      <c r="AR4" s="128"/>
      <c r="AS4" s="128"/>
      <c r="AT4" s="129"/>
      <c r="AU4" s="127">
        <v>9</v>
      </c>
      <c r="AV4" s="129"/>
      <c r="AW4" s="127">
        <v>10</v>
      </c>
      <c r="AX4" s="129"/>
    </row>
    <row r="5" spans="1:54" ht="60.75" customHeight="1" thickBot="1" x14ac:dyDescent="0.35">
      <c r="A5" s="101"/>
      <c r="B5" s="123"/>
      <c r="C5" s="93" t="s">
        <v>5</v>
      </c>
      <c r="D5" s="93" t="s">
        <v>6</v>
      </c>
      <c r="E5" s="96" t="s">
        <v>16</v>
      </c>
      <c r="F5" s="98" t="s">
        <v>17</v>
      </c>
      <c r="G5" s="100" t="s">
        <v>18</v>
      </c>
      <c r="H5" s="100" t="s">
        <v>47</v>
      </c>
      <c r="I5" s="103" t="s">
        <v>50</v>
      </c>
      <c r="J5" s="104"/>
      <c r="K5" s="104"/>
      <c r="L5" s="104"/>
      <c r="M5" s="130" t="s">
        <v>19</v>
      </c>
      <c r="N5" s="130"/>
      <c r="O5" s="130"/>
      <c r="P5" s="130"/>
      <c r="Q5" s="131" t="s">
        <v>57</v>
      </c>
      <c r="R5" s="131"/>
      <c r="S5" s="131"/>
      <c r="T5" s="131"/>
      <c r="U5" s="108" t="s">
        <v>20</v>
      </c>
      <c r="V5" s="109"/>
      <c r="W5" s="109"/>
      <c r="X5" s="110"/>
      <c r="Y5" s="108" t="s">
        <v>21</v>
      </c>
      <c r="Z5" s="109"/>
      <c r="AA5" s="109"/>
      <c r="AB5" s="110"/>
      <c r="AC5" s="108" t="s">
        <v>48</v>
      </c>
      <c r="AD5" s="109"/>
      <c r="AE5" s="109"/>
      <c r="AF5" s="110"/>
      <c r="AG5" s="98" t="s">
        <v>7</v>
      </c>
      <c r="AH5" s="98"/>
      <c r="AI5" s="121" t="s">
        <v>51</v>
      </c>
      <c r="AJ5" s="122"/>
      <c r="AK5" s="121" t="s">
        <v>58</v>
      </c>
      <c r="AL5" s="122"/>
      <c r="AM5" s="132" t="s">
        <v>52</v>
      </c>
      <c r="AN5" s="133"/>
      <c r="AO5" s="133"/>
      <c r="AP5" s="133"/>
      <c r="AQ5" s="132" t="s">
        <v>52</v>
      </c>
      <c r="AR5" s="133"/>
      <c r="AS5" s="133"/>
      <c r="AT5" s="134"/>
      <c r="AU5" s="121" t="s">
        <v>59</v>
      </c>
      <c r="AV5" s="122"/>
      <c r="AW5" s="114" t="s">
        <v>53</v>
      </c>
      <c r="AX5" s="115"/>
    </row>
    <row r="6" spans="1:54" ht="40.200000000000003" customHeight="1" thickBot="1" x14ac:dyDescent="0.35">
      <c r="A6" s="101"/>
      <c r="B6" s="123"/>
      <c r="C6" s="94"/>
      <c r="D6" s="94"/>
      <c r="E6" s="96"/>
      <c r="F6" s="98"/>
      <c r="G6" s="101"/>
      <c r="H6" s="101"/>
      <c r="I6" s="105" t="s">
        <v>8</v>
      </c>
      <c r="J6" s="106"/>
      <c r="K6" s="106" t="s">
        <v>9</v>
      </c>
      <c r="L6" s="107"/>
      <c r="M6" s="105" t="s">
        <v>8</v>
      </c>
      <c r="N6" s="106"/>
      <c r="O6" s="106" t="s">
        <v>9</v>
      </c>
      <c r="P6" s="107"/>
      <c r="Q6" s="105" t="s">
        <v>8</v>
      </c>
      <c r="R6" s="106"/>
      <c r="S6" s="106" t="s">
        <v>9</v>
      </c>
      <c r="T6" s="107"/>
      <c r="U6" s="105" t="s">
        <v>8</v>
      </c>
      <c r="V6" s="106"/>
      <c r="W6" s="106" t="s">
        <v>9</v>
      </c>
      <c r="X6" s="135"/>
      <c r="Y6" s="105" t="s">
        <v>8</v>
      </c>
      <c r="Z6" s="106"/>
      <c r="AA6" s="106" t="s">
        <v>9</v>
      </c>
      <c r="AB6" s="135"/>
      <c r="AC6" s="105" t="s">
        <v>8</v>
      </c>
      <c r="AD6" s="106"/>
      <c r="AE6" s="106" t="s">
        <v>9</v>
      </c>
      <c r="AF6" s="135"/>
      <c r="AG6" s="99"/>
      <c r="AH6" s="99"/>
      <c r="AI6" s="136"/>
      <c r="AJ6" s="137"/>
      <c r="AK6" s="136"/>
      <c r="AL6" s="137"/>
      <c r="AM6" s="105" t="s">
        <v>8</v>
      </c>
      <c r="AN6" s="106"/>
      <c r="AO6" s="106" t="s">
        <v>9</v>
      </c>
      <c r="AP6" s="107"/>
      <c r="AQ6" s="105" t="s">
        <v>8</v>
      </c>
      <c r="AR6" s="106"/>
      <c r="AS6" s="106" t="s">
        <v>9</v>
      </c>
      <c r="AT6" s="135"/>
      <c r="AU6" s="99"/>
      <c r="AV6" s="97"/>
      <c r="AW6" s="116"/>
      <c r="AX6" s="117"/>
    </row>
    <row r="7" spans="1:54" ht="90" customHeight="1" thickBot="1" x14ac:dyDescent="0.35">
      <c r="A7" s="102"/>
      <c r="B7" s="124"/>
      <c r="C7" s="95"/>
      <c r="D7" s="95"/>
      <c r="E7" s="97"/>
      <c r="F7" s="99"/>
      <c r="G7" s="102"/>
      <c r="H7" s="102"/>
      <c r="I7" s="72" t="s">
        <v>10</v>
      </c>
      <c r="J7" s="77" t="s">
        <v>11</v>
      </c>
      <c r="K7" s="72" t="s">
        <v>10</v>
      </c>
      <c r="L7" s="77" t="s">
        <v>11</v>
      </c>
      <c r="M7" s="72" t="s">
        <v>10</v>
      </c>
      <c r="N7" s="77" t="s">
        <v>11</v>
      </c>
      <c r="O7" s="72" t="s">
        <v>10</v>
      </c>
      <c r="P7" s="77" t="s">
        <v>11</v>
      </c>
      <c r="Q7" s="72" t="s">
        <v>10</v>
      </c>
      <c r="R7" s="77" t="s">
        <v>11</v>
      </c>
      <c r="S7" s="72" t="s">
        <v>10</v>
      </c>
      <c r="T7" s="77" t="s">
        <v>11</v>
      </c>
      <c r="U7" s="72" t="s">
        <v>10</v>
      </c>
      <c r="V7" s="77" t="s">
        <v>11</v>
      </c>
      <c r="W7" s="72" t="s">
        <v>10</v>
      </c>
      <c r="X7" s="77" t="s">
        <v>11</v>
      </c>
      <c r="Y7" s="72" t="s">
        <v>10</v>
      </c>
      <c r="Z7" s="77" t="s">
        <v>11</v>
      </c>
      <c r="AA7" s="72" t="s">
        <v>10</v>
      </c>
      <c r="AB7" s="77" t="s">
        <v>11</v>
      </c>
      <c r="AC7" s="14" t="s">
        <v>10</v>
      </c>
      <c r="AD7" s="15" t="s">
        <v>11</v>
      </c>
      <c r="AE7" s="14" t="s">
        <v>10</v>
      </c>
      <c r="AF7" s="15" t="s">
        <v>11</v>
      </c>
      <c r="AG7" s="6" t="s">
        <v>12</v>
      </c>
      <c r="AH7" s="7" t="s">
        <v>13</v>
      </c>
      <c r="AI7" s="24" t="s">
        <v>10</v>
      </c>
      <c r="AJ7" s="77" t="s">
        <v>11</v>
      </c>
      <c r="AK7" s="72" t="s">
        <v>10</v>
      </c>
      <c r="AL7" s="77" t="s">
        <v>11</v>
      </c>
      <c r="AM7" s="72" t="s">
        <v>10</v>
      </c>
      <c r="AN7" s="77" t="s">
        <v>11</v>
      </c>
      <c r="AO7" s="72" t="s">
        <v>10</v>
      </c>
      <c r="AP7" s="73" t="s">
        <v>11</v>
      </c>
      <c r="AQ7" s="72" t="s">
        <v>10</v>
      </c>
      <c r="AR7" s="77" t="s">
        <v>11</v>
      </c>
      <c r="AS7" s="72" t="s">
        <v>10</v>
      </c>
      <c r="AT7" s="77" t="s">
        <v>11</v>
      </c>
      <c r="AU7" s="24" t="s">
        <v>10</v>
      </c>
      <c r="AV7" s="76" t="s">
        <v>11</v>
      </c>
      <c r="AW7" s="72" t="s">
        <v>10</v>
      </c>
      <c r="AX7" s="77" t="s">
        <v>11</v>
      </c>
    </row>
    <row r="8" spans="1:54" s="11" customFormat="1" ht="40.200000000000003" customHeight="1" thickBot="1" x14ac:dyDescent="0.35">
      <c r="A8" s="68">
        <v>1</v>
      </c>
      <c r="B8" s="89" t="s">
        <v>22</v>
      </c>
      <c r="C8" s="28">
        <v>1090</v>
      </c>
      <c r="D8" s="29">
        <f t="shared" ref="D8:D35" si="0">C8*2</f>
        <v>2180</v>
      </c>
      <c r="E8" s="30">
        <v>81</v>
      </c>
      <c r="F8" s="31">
        <v>68</v>
      </c>
      <c r="G8" s="32">
        <v>49</v>
      </c>
      <c r="H8" s="71">
        <f>G8/D8*100</f>
        <v>2.2477064220183487</v>
      </c>
      <c r="I8" s="33">
        <v>5</v>
      </c>
      <c r="J8" s="34">
        <v>64</v>
      </c>
      <c r="K8" s="35">
        <v>49</v>
      </c>
      <c r="L8" s="36">
        <v>1111</v>
      </c>
      <c r="M8" s="37">
        <v>9</v>
      </c>
      <c r="N8" s="37">
        <v>164</v>
      </c>
      <c r="O8" s="37">
        <v>59</v>
      </c>
      <c r="P8" s="38">
        <v>1326</v>
      </c>
      <c r="Q8" s="39">
        <v>4</v>
      </c>
      <c r="R8" s="40">
        <v>157</v>
      </c>
      <c r="S8" s="40">
        <v>40</v>
      </c>
      <c r="T8" s="41">
        <v>963</v>
      </c>
      <c r="U8" s="42"/>
      <c r="V8" s="42"/>
      <c r="W8" s="42"/>
      <c r="X8" s="42"/>
      <c r="Y8" s="42"/>
      <c r="Z8" s="42"/>
      <c r="AA8" s="42"/>
      <c r="AB8" s="43"/>
      <c r="AC8" s="39">
        <v>4</v>
      </c>
      <c r="AD8" s="44">
        <v>86</v>
      </c>
      <c r="AE8" s="44">
        <v>40</v>
      </c>
      <c r="AF8" s="45">
        <v>853</v>
      </c>
      <c r="AG8" s="40">
        <f t="shared" ref="AG8:AG34" si="1">I8+K8</f>
        <v>54</v>
      </c>
      <c r="AH8" s="46">
        <f t="shared" ref="AH8:AH34" si="2">J8+L8</f>
        <v>1175</v>
      </c>
      <c r="AI8" s="47">
        <v>52</v>
      </c>
      <c r="AJ8" s="29">
        <v>1722</v>
      </c>
      <c r="AK8" s="78">
        <f>AI8+Q8+S8</f>
        <v>96</v>
      </c>
      <c r="AL8" s="78">
        <f>AJ8+R8+T8</f>
        <v>2842</v>
      </c>
      <c r="AM8" s="79">
        <v>202</v>
      </c>
      <c r="AN8" s="79">
        <v>4584</v>
      </c>
      <c r="AO8" s="79">
        <v>1086</v>
      </c>
      <c r="AP8" s="80">
        <v>19555</v>
      </c>
      <c r="AQ8" s="54">
        <f>AM8+Q8+S8</f>
        <v>246</v>
      </c>
      <c r="AR8" s="79">
        <f t="shared" ref="AR8:AT8" si="3">AN8+R8+T8</f>
        <v>5704</v>
      </c>
      <c r="AS8" s="79">
        <f t="shared" si="3"/>
        <v>1126</v>
      </c>
      <c r="AT8" s="81">
        <f t="shared" si="3"/>
        <v>20518</v>
      </c>
      <c r="AU8" s="42">
        <v>402</v>
      </c>
      <c r="AV8" s="79">
        <v>8296</v>
      </c>
      <c r="AW8" s="79">
        <v>49</v>
      </c>
      <c r="AX8" s="79">
        <v>769</v>
      </c>
      <c r="AY8" s="10"/>
      <c r="AZ8" s="10"/>
      <c r="BA8" s="10"/>
      <c r="BB8" s="10"/>
    </row>
    <row r="9" spans="1:54" s="11" customFormat="1" ht="40.200000000000003" customHeight="1" thickBot="1" x14ac:dyDescent="0.35">
      <c r="A9" s="69">
        <v>2</v>
      </c>
      <c r="B9" s="70" t="s">
        <v>31</v>
      </c>
      <c r="C9" s="48">
        <v>635</v>
      </c>
      <c r="D9" s="49">
        <f t="shared" si="0"/>
        <v>1270</v>
      </c>
      <c r="E9" s="50">
        <v>6</v>
      </c>
      <c r="F9" s="49">
        <v>3</v>
      </c>
      <c r="G9" s="50">
        <v>86</v>
      </c>
      <c r="H9" s="71">
        <f t="shared" ref="H9:H35" si="4">G9/D9*100</f>
        <v>6.7716535433070861</v>
      </c>
      <c r="I9" s="51">
        <v>1</v>
      </c>
      <c r="J9" s="52">
        <v>10</v>
      </c>
      <c r="K9" s="52">
        <v>5</v>
      </c>
      <c r="L9" s="52">
        <v>68</v>
      </c>
      <c r="M9" s="52">
        <v>0</v>
      </c>
      <c r="N9" s="52">
        <v>0</v>
      </c>
      <c r="O9" s="52">
        <v>3</v>
      </c>
      <c r="P9" s="53">
        <v>38.51</v>
      </c>
      <c r="Q9" s="54">
        <v>0</v>
      </c>
      <c r="R9" s="42">
        <v>0</v>
      </c>
      <c r="S9" s="42">
        <v>0</v>
      </c>
      <c r="T9" s="55">
        <v>0</v>
      </c>
      <c r="U9" s="42"/>
      <c r="V9" s="42"/>
      <c r="W9" s="42"/>
      <c r="X9" s="42"/>
      <c r="Y9" s="42"/>
      <c r="Z9" s="42"/>
      <c r="AA9" s="42"/>
      <c r="AB9" s="43"/>
      <c r="AC9" s="56">
        <v>0</v>
      </c>
      <c r="AD9" s="37">
        <v>0</v>
      </c>
      <c r="AE9" s="37">
        <v>0</v>
      </c>
      <c r="AF9" s="57">
        <v>0</v>
      </c>
      <c r="AG9" s="40">
        <f t="shared" si="1"/>
        <v>6</v>
      </c>
      <c r="AH9" s="46">
        <f t="shared" si="2"/>
        <v>78</v>
      </c>
      <c r="AI9" s="51">
        <v>3</v>
      </c>
      <c r="AJ9" s="49">
        <v>150</v>
      </c>
      <c r="AK9" s="52">
        <f t="shared" ref="AK9:AK35" si="5">AI9+Q9+S9</f>
        <v>3</v>
      </c>
      <c r="AL9" s="52">
        <f t="shared" ref="AL9:AL35" si="6">AJ9+R9+T9</f>
        <v>150</v>
      </c>
      <c r="AM9" s="37">
        <v>993</v>
      </c>
      <c r="AN9" s="37">
        <v>19220.21</v>
      </c>
      <c r="AO9" s="37">
        <v>999</v>
      </c>
      <c r="AP9" s="38">
        <v>19187</v>
      </c>
      <c r="AQ9" s="56">
        <f t="shared" ref="AQ9:AQ35" si="7">AM9+Q9+S9</f>
        <v>993</v>
      </c>
      <c r="AR9" s="37">
        <f t="shared" ref="AR9:AR35" si="8">AN9+R9+T9</f>
        <v>19220.21</v>
      </c>
      <c r="AS9" s="37">
        <f t="shared" ref="AS9:AS35" si="9">AO9+S9+U9</f>
        <v>999</v>
      </c>
      <c r="AT9" s="57">
        <f t="shared" ref="AT9:AT35" si="10">AP9+T9+V9</f>
        <v>19187</v>
      </c>
      <c r="AU9" s="58">
        <v>167</v>
      </c>
      <c r="AV9" s="37">
        <v>3649</v>
      </c>
      <c r="AW9" s="37">
        <v>10</v>
      </c>
      <c r="AX9" s="37">
        <v>192</v>
      </c>
      <c r="AY9" s="10"/>
      <c r="AZ9" s="10"/>
      <c r="BA9" s="10"/>
      <c r="BB9" s="10"/>
    </row>
    <row r="10" spans="1:54" ht="40.200000000000003" customHeight="1" thickBot="1" x14ac:dyDescent="0.35">
      <c r="A10" s="68">
        <v>3</v>
      </c>
      <c r="B10" s="70" t="s">
        <v>14</v>
      </c>
      <c r="C10" s="48">
        <v>170</v>
      </c>
      <c r="D10" s="49">
        <f t="shared" si="0"/>
        <v>340</v>
      </c>
      <c r="E10" s="50">
        <v>72</v>
      </c>
      <c r="F10" s="49">
        <v>27</v>
      </c>
      <c r="G10" s="50">
        <v>4</v>
      </c>
      <c r="H10" s="71">
        <f t="shared" si="4"/>
        <v>1.1764705882352942</v>
      </c>
      <c r="I10" s="51">
        <v>20</v>
      </c>
      <c r="J10" s="52">
        <v>313</v>
      </c>
      <c r="K10" s="52">
        <v>52</v>
      </c>
      <c r="L10" s="52">
        <v>858</v>
      </c>
      <c r="M10" s="52">
        <v>11</v>
      </c>
      <c r="N10" s="52">
        <v>192</v>
      </c>
      <c r="O10" s="52">
        <v>16</v>
      </c>
      <c r="P10" s="53">
        <v>217</v>
      </c>
      <c r="Q10" s="54">
        <v>5</v>
      </c>
      <c r="R10" s="42">
        <v>59</v>
      </c>
      <c r="S10" s="42">
        <v>2</v>
      </c>
      <c r="T10" s="55">
        <v>35</v>
      </c>
      <c r="U10" s="42"/>
      <c r="V10" s="42"/>
      <c r="W10" s="42"/>
      <c r="X10" s="42"/>
      <c r="Y10" s="42"/>
      <c r="Z10" s="42"/>
      <c r="AA10" s="42"/>
      <c r="AB10" s="43"/>
      <c r="AC10" s="56">
        <v>4</v>
      </c>
      <c r="AD10" s="37">
        <v>42</v>
      </c>
      <c r="AE10" s="37">
        <v>2</v>
      </c>
      <c r="AF10" s="57">
        <v>35</v>
      </c>
      <c r="AG10" s="40">
        <f t="shared" si="1"/>
        <v>72</v>
      </c>
      <c r="AH10" s="46">
        <f t="shared" si="2"/>
        <v>1171</v>
      </c>
      <c r="AI10" s="51">
        <v>4</v>
      </c>
      <c r="AJ10" s="49">
        <v>67</v>
      </c>
      <c r="AK10" s="52">
        <f t="shared" si="5"/>
        <v>11</v>
      </c>
      <c r="AL10" s="52">
        <f t="shared" si="6"/>
        <v>161</v>
      </c>
      <c r="AM10" s="37">
        <v>407</v>
      </c>
      <c r="AN10" s="37">
        <v>7696</v>
      </c>
      <c r="AO10" s="37">
        <v>411</v>
      </c>
      <c r="AP10" s="38">
        <v>7746</v>
      </c>
      <c r="AQ10" s="56">
        <f t="shared" si="7"/>
        <v>414</v>
      </c>
      <c r="AR10" s="37">
        <f t="shared" si="8"/>
        <v>7790</v>
      </c>
      <c r="AS10" s="37">
        <f t="shared" si="9"/>
        <v>413</v>
      </c>
      <c r="AT10" s="57">
        <f t="shared" si="10"/>
        <v>7781</v>
      </c>
      <c r="AU10" s="58">
        <v>410</v>
      </c>
      <c r="AV10" s="37">
        <v>7735</v>
      </c>
      <c r="AW10" s="37">
        <v>0</v>
      </c>
      <c r="AX10" s="37">
        <v>0</v>
      </c>
    </row>
    <row r="11" spans="1:54" s="22" customFormat="1" ht="40.200000000000003" customHeight="1" thickBot="1" x14ac:dyDescent="0.35">
      <c r="A11" s="69">
        <v>4</v>
      </c>
      <c r="B11" s="70" t="s">
        <v>23</v>
      </c>
      <c r="C11" s="48">
        <v>189</v>
      </c>
      <c r="D11" s="49">
        <f t="shared" si="0"/>
        <v>378</v>
      </c>
      <c r="E11" s="50">
        <v>65</v>
      </c>
      <c r="F11" s="49">
        <v>3</v>
      </c>
      <c r="G11" s="50">
        <f t="shared" ref="G11:G29" si="11">E11+F11</f>
        <v>68</v>
      </c>
      <c r="H11" s="71">
        <f t="shared" si="4"/>
        <v>17.989417989417987</v>
      </c>
      <c r="I11" s="51">
        <v>37</v>
      </c>
      <c r="J11" s="52">
        <v>694</v>
      </c>
      <c r="K11" s="52">
        <v>28</v>
      </c>
      <c r="L11" s="52">
        <v>424</v>
      </c>
      <c r="M11" s="52">
        <v>1</v>
      </c>
      <c r="N11" s="52">
        <v>40</v>
      </c>
      <c r="O11" s="52">
        <v>2</v>
      </c>
      <c r="P11" s="53">
        <v>25</v>
      </c>
      <c r="Q11" s="54">
        <v>5</v>
      </c>
      <c r="R11" s="42">
        <v>47</v>
      </c>
      <c r="S11" s="42">
        <v>3</v>
      </c>
      <c r="T11" s="55">
        <v>41</v>
      </c>
      <c r="U11" s="42"/>
      <c r="V11" s="42"/>
      <c r="W11" s="42"/>
      <c r="X11" s="42"/>
      <c r="Y11" s="42"/>
      <c r="Z11" s="42"/>
      <c r="AA11" s="42"/>
      <c r="AB11" s="43"/>
      <c r="AC11" s="56">
        <v>5</v>
      </c>
      <c r="AD11" s="37">
        <v>47</v>
      </c>
      <c r="AE11" s="37">
        <v>3</v>
      </c>
      <c r="AF11" s="57">
        <v>41</v>
      </c>
      <c r="AG11" s="40">
        <f t="shared" si="1"/>
        <v>65</v>
      </c>
      <c r="AH11" s="46">
        <f t="shared" si="2"/>
        <v>1118</v>
      </c>
      <c r="AI11" s="51">
        <v>17</v>
      </c>
      <c r="AJ11" s="49">
        <v>384</v>
      </c>
      <c r="AK11" s="52">
        <f t="shared" si="5"/>
        <v>25</v>
      </c>
      <c r="AL11" s="52">
        <f t="shared" si="6"/>
        <v>472</v>
      </c>
      <c r="AM11" s="37">
        <v>451</v>
      </c>
      <c r="AN11" s="37">
        <v>8133</v>
      </c>
      <c r="AO11" s="37">
        <v>516</v>
      </c>
      <c r="AP11" s="38">
        <v>9260</v>
      </c>
      <c r="AQ11" s="56">
        <f t="shared" si="7"/>
        <v>459</v>
      </c>
      <c r="AR11" s="37">
        <f t="shared" si="8"/>
        <v>8221</v>
      </c>
      <c r="AS11" s="37">
        <f t="shared" si="9"/>
        <v>519</v>
      </c>
      <c r="AT11" s="57">
        <f t="shared" si="10"/>
        <v>9301</v>
      </c>
      <c r="AU11" s="58">
        <v>77</v>
      </c>
      <c r="AV11" s="37">
        <v>1008</v>
      </c>
      <c r="AW11" s="37">
        <v>0</v>
      </c>
      <c r="AX11" s="37">
        <v>0</v>
      </c>
      <c r="AY11" s="21"/>
      <c r="AZ11" s="21"/>
      <c r="BA11" s="21"/>
      <c r="BB11" s="21"/>
    </row>
    <row r="12" spans="1:54" ht="40.200000000000003" customHeight="1" thickBot="1" x14ac:dyDescent="0.35">
      <c r="A12" s="68">
        <v>5</v>
      </c>
      <c r="B12" s="70" t="s">
        <v>32</v>
      </c>
      <c r="C12" s="48">
        <v>159</v>
      </c>
      <c r="D12" s="49">
        <f t="shared" si="0"/>
        <v>318</v>
      </c>
      <c r="E12" s="50">
        <v>4</v>
      </c>
      <c r="F12" s="49">
        <v>1</v>
      </c>
      <c r="G12" s="50">
        <f t="shared" si="11"/>
        <v>5</v>
      </c>
      <c r="H12" s="71">
        <f t="shared" si="4"/>
        <v>1.5723270440251573</v>
      </c>
      <c r="I12" s="51">
        <v>0</v>
      </c>
      <c r="J12" s="52">
        <v>0</v>
      </c>
      <c r="K12" s="52">
        <v>4</v>
      </c>
      <c r="L12" s="52">
        <v>123</v>
      </c>
      <c r="M12" s="52">
        <v>0</v>
      </c>
      <c r="N12" s="52">
        <v>0</v>
      </c>
      <c r="O12" s="52">
        <v>1</v>
      </c>
      <c r="P12" s="53">
        <v>15</v>
      </c>
      <c r="Q12" s="54">
        <v>5</v>
      </c>
      <c r="R12" s="42">
        <v>68</v>
      </c>
      <c r="S12" s="42">
        <v>0</v>
      </c>
      <c r="T12" s="55">
        <v>0</v>
      </c>
      <c r="U12" s="42"/>
      <c r="V12" s="42"/>
      <c r="W12" s="42"/>
      <c r="X12" s="42"/>
      <c r="Y12" s="42"/>
      <c r="Z12" s="42"/>
      <c r="AA12" s="42"/>
      <c r="AB12" s="43"/>
      <c r="AC12" s="56">
        <v>4</v>
      </c>
      <c r="AD12" s="37">
        <v>8</v>
      </c>
      <c r="AE12" s="37">
        <v>0</v>
      </c>
      <c r="AF12" s="57">
        <v>0</v>
      </c>
      <c r="AG12" s="40">
        <f t="shared" si="1"/>
        <v>4</v>
      </c>
      <c r="AH12" s="46">
        <f t="shared" si="2"/>
        <v>123</v>
      </c>
      <c r="AI12" s="51">
        <v>2</v>
      </c>
      <c r="AJ12" s="49">
        <v>15</v>
      </c>
      <c r="AK12" s="52">
        <f t="shared" si="5"/>
        <v>7</v>
      </c>
      <c r="AL12" s="52">
        <f t="shared" si="6"/>
        <v>83</v>
      </c>
      <c r="AM12" s="37">
        <v>16</v>
      </c>
      <c r="AN12" s="37">
        <v>223.60000000000002</v>
      </c>
      <c r="AO12" s="37">
        <v>246</v>
      </c>
      <c r="AP12" s="38">
        <v>2003</v>
      </c>
      <c r="AQ12" s="56">
        <f t="shared" si="7"/>
        <v>21</v>
      </c>
      <c r="AR12" s="37">
        <f t="shared" si="8"/>
        <v>291.60000000000002</v>
      </c>
      <c r="AS12" s="37">
        <f t="shared" si="9"/>
        <v>246</v>
      </c>
      <c r="AT12" s="57">
        <f t="shared" si="10"/>
        <v>2003</v>
      </c>
      <c r="AU12" s="58">
        <v>251</v>
      </c>
      <c r="AV12" s="37">
        <v>2062</v>
      </c>
      <c r="AW12" s="37">
        <v>52</v>
      </c>
      <c r="AX12" s="37">
        <v>335</v>
      </c>
    </row>
    <row r="13" spans="1:54" s="22" customFormat="1" ht="40.200000000000003" customHeight="1" thickBot="1" x14ac:dyDescent="0.35">
      <c r="A13" s="69">
        <v>6</v>
      </c>
      <c r="B13" s="70" t="s">
        <v>33</v>
      </c>
      <c r="C13" s="48">
        <v>30</v>
      </c>
      <c r="D13" s="49">
        <f t="shared" si="0"/>
        <v>60</v>
      </c>
      <c r="E13" s="50">
        <v>6</v>
      </c>
      <c r="F13" s="49">
        <v>8</v>
      </c>
      <c r="G13" s="50">
        <f t="shared" si="11"/>
        <v>14</v>
      </c>
      <c r="H13" s="71">
        <f t="shared" si="4"/>
        <v>23.333333333333332</v>
      </c>
      <c r="I13" s="51">
        <v>1</v>
      </c>
      <c r="J13" s="52">
        <v>23</v>
      </c>
      <c r="K13" s="52">
        <v>7</v>
      </c>
      <c r="L13" s="52">
        <v>267</v>
      </c>
      <c r="M13" s="52">
        <v>1</v>
      </c>
      <c r="N13" s="52">
        <v>23.25</v>
      </c>
      <c r="O13" s="52">
        <v>7</v>
      </c>
      <c r="P13" s="53">
        <v>267</v>
      </c>
      <c r="Q13" s="54">
        <v>0</v>
      </c>
      <c r="R13" s="42">
        <v>0</v>
      </c>
      <c r="S13" s="42">
        <v>0</v>
      </c>
      <c r="T13" s="55">
        <v>0</v>
      </c>
      <c r="U13" s="42"/>
      <c r="V13" s="42"/>
      <c r="W13" s="42"/>
      <c r="X13" s="42"/>
      <c r="Y13" s="42"/>
      <c r="Z13" s="42"/>
      <c r="AA13" s="42"/>
      <c r="AB13" s="43"/>
      <c r="AC13" s="56">
        <v>0</v>
      </c>
      <c r="AD13" s="37">
        <v>0</v>
      </c>
      <c r="AE13" s="37">
        <v>0</v>
      </c>
      <c r="AF13" s="57">
        <v>0</v>
      </c>
      <c r="AG13" s="40">
        <f t="shared" si="1"/>
        <v>8</v>
      </c>
      <c r="AH13" s="46">
        <f t="shared" si="2"/>
        <v>290</v>
      </c>
      <c r="AI13" s="51">
        <v>0</v>
      </c>
      <c r="AJ13" s="49">
        <v>0</v>
      </c>
      <c r="AK13" s="52">
        <f t="shared" si="5"/>
        <v>0</v>
      </c>
      <c r="AL13" s="52">
        <f t="shared" si="6"/>
        <v>0</v>
      </c>
      <c r="AM13" s="37">
        <v>0</v>
      </c>
      <c r="AN13" s="37">
        <v>0</v>
      </c>
      <c r="AO13" s="37">
        <v>10</v>
      </c>
      <c r="AP13" s="38">
        <v>172</v>
      </c>
      <c r="AQ13" s="56">
        <f t="shared" si="7"/>
        <v>0</v>
      </c>
      <c r="AR13" s="37">
        <f t="shared" si="8"/>
        <v>0</v>
      </c>
      <c r="AS13" s="37">
        <f t="shared" si="9"/>
        <v>10</v>
      </c>
      <c r="AT13" s="57">
        <f t="shared" si="10"/>
        <v>172</v>
      </c>
      <c r="AU13" s="58">
        <v>10</v>
      </c>
      <c r="AV13" s="37">
        <v>172</v>
      </c>
      <c r="AW13" s="37">
        <v>0</v>
      </c>
      <c r="AX13" s="37">
        <v>0</v>
      </c>
      <c r="AY13" s="21"/>
      <c r="AZ13" s="21"/>
      <c r="BA13" s="21"/>
      <c r="BB13" s="21"/>
    </row>
    <row r="14" spans="1:54" ht="40.200000000000003" customHeight="1" thickBot="1" x14ac:dyDescent="0.35">
      <c r="A14" s="68">
        <v>7</v>
      </c>
      <c r="B14" s="70" t="s">
        <v>24</v>
      </c>
      <c r="C14" s="50">
        <v>294</v>
      </c>
      <c r="D14" s="49">
        <f t="shared" si="0"/>
        <v>588</v>
      </c>
      <c r="E14" s="50">
        <v>1</v>
      </c>
      <c r="F14" s="49">
        <v>5</v>
      </c>
      <c r="G14" s="50">
        <v>5</v>
      </c>
      <c r="H14" s="71">
        <f t="shared" si="4"/>
        <v>0.85034013605442182</v>
      </c>
      <c r="I14" s="51">
        <v>0</v>
      </c>
      <c r="J14" s="52">
        <v>0</v>
      </c>
      <c r="K14" s="52">
        <v>1</v>
      </c>
      <c r="L14" s="52">
        <v>11</v>
      </c>
      <c r="M14" s="52">
        <v>1</v>
      </c>
      <c r="N14" s="52">
        <v>34.25</v>
      </c>
      <c r="O14" s="52">
        <v>4</v>
      </c>
      <c r="P14" s="53">
        <v>57.35</v>
      </c>
      <c r="Q14" s="54">
        <v>82</v>
      </c>
      <c r="R14" s="42">
        <v>1641</v>
      </c>
      <c r="S14" s="42">
        <v>101</v>
      </c>
      <c r="T14" s="55">
        <v>2039</v>
      </c>
      <c r="U14" s="42"/>
      <c r="V14" s="42"/>
      <c r="W14" s="42"/>
      <c r="X14" s="42"/>
      <c r="Y14" s="42"/>
      <c r="Z14" s="42"/>
      <c r="AA14" s="42"/>
      <c r="AB14" s="43"/>
      <c r="AC14" s="56">
        <v>82</v>
      </c>
      <c r="AD14" s="37">
        <v>1641</v>
      </c>
      <c r="AE14" s="37">
        <v>101</v>
      </c>
      <c r="AF14" s="57">
        <v>2039</v>
      </c>
      <c r="AG14" s="40">
        <f t="shared" si="1"/>
        <v>1</v>
      </c>
      <c r="AH14" s="46">
        <f t="shared" si="2"/>
        <v>11</v>
      </c>
      <c r="AI14" s="51">
        <v>2</v>
      </c>
      <c r="AJ14" s="49">
        <v>34</v>
      </c>
      <c r="AK14" s="52">
        <f t="shared" si="5"/>
        <v>185</v>
      </c>
      <c r="AL14" s="52">
        <f t="shared" si="6"/>
        <v>3714</v>
      </c>
      <c r="AM14" s="37">
        <v>311</v>
      </c>
      <c r="AN14" s="37">
        <v>7516.6100000000006</v>
      </c>
      <c r="AO14" s="37">
        <v>353</v>
      </c>
      <c r="AP14" s="38">
        <v>8124</v>
      </c>
      <c r="AQ14" s="56">
        <f t="shared" si="7"/>
        <v>494</v>
      </c>
      <c r="AR14" s="37">
        <f t="shared" si="8"/>
        <v>11196.61</v>
      </c>
      <c r="AS14" s="37">
        <f t="shared" si="9"/>
        <v>454</v>
      </c>
      <c r="AT14" s="57">
        <f t="shared" si="10"/>
        <v>10163</v>
      </c>
      <c r="AU14" s="58">
        <v>598</v>
      </c>
      <c r="AV14" s="37">
        <v>12838</v>
      </c>
      <c r="AW14" s="37">
        <v>20</v>
      </c>
      <c r="AX14" s="37">
        <v>332</v>
      </c>
    </row>
    <row r="15" spans="1:54" s="22" customFormat="1" ht="40.200000000000003" customHeight="1" thickBot="1" x14ac:dyDescent="0.35">
      <c r="A15" s="69">
        <v>8</v>
      </c>
      <c r="B15" s="70" t="s">
        <v>25</v>
      </c>
      <c r="C15" s="48">
        <v>153</v>
      </c>
      <c r="D15" s="49">
        <f t="shared" si="0"/>
        <v>306</v>
      </c>
      <c r="E15" s="50">
        <v>6</v>
      </c>
      <c r="F15" s="49">
        <v>3</v>
      </c>
      <c r="G15" s="50">
        <v>0</v>
      </c>
      <c r="H15" s="71">
        <f t="shared" si="4"/>
        <v>0</v>
      </c>
      <c r="I15" s="59">
        <v>4</v>
      </c>
      <c r="J15" s="60">
        <v>97</v>
      </c>
      <c r="K15" s="60">
        <v>2</v>
      </c>
      <c r="L15" s="60">
        <v>47</v>
      </c>
      <c r="M15" s="37">
        <v>3</v>
      </c>
      <c r="N15" s="37">
        <v>30</v>
      </c>
      <c r="O15" s="37">
        <v>0</v>
      </c>
      <c r="P15" s="38">
        <v>0</v>
      </c>
      <c r="Q15" s="54">
        <v>0</v>
      </c>
      <c r="R15" s="42">
        <v>0</v>
      </c>
      <c r="S15" s="42">
        <v>0</v>
      </c>
      <c r="T15" s="55">
        <v>0</v>
      </c>
      <c r="U15" s="42"/>
      <c r="V15" s="42"/>
      <c r="W15" s="42"/>
      <c r="X15" s="42"/>
      <c r="Y15" s="42"/>
      <c r="Z15" s="42"/>
      <c r="AA15" s="42"/>
      <c r="AB15" s="43"/>
      <c r="AC15" s="56">
        <v>0</v>
      </c>
      <c r="AD15" s="37">
        <v>0</v>
      </c>
      <c r="AE15" s="37">
        <v>0</v>
      </c>
      <c r="AF15" s="57">
        <v>0</v>
      </c>
      <c r="AG15" s="40">
        <f t="shared" si="1"/>
        <v>6</v>
      </c>
      <c r="AH15" s="46">
        <f t="shared" si="2"/>
        <v>144</v>
      </c>
      <c r="AI15" s="51">
        <v>0</v>
      </c>
      <c r="AJ15" s="49">
        <v>0</v>
      </c>
      <c r="AK15" s="52">
        <f t="shared" si="5"/>
        <v>0</v>
      </c>
      <c r="AL15" s="52">
        <f t="shared" si="6"/>
        <v>0</v>
      </c>
      <c r="AM15" s="37">
        <v>41</v>
      </c>
      <c r="AN15" s="37">
        <v>621</v>
      </c>
      <c r="AO15" s="37">
        <v>50</v>
      </c>
      <c r="AP15" s="38">
        <v>795</v>
      </c>
      <c r="AQ15" s="56">
        <f t="shared" si="7"/>
        <v>41</v>
      </c>
      <c r="AR15" s="37">
        <f t="shared" si="8"/>
        <v>621</v>
      </c>
      <c r="AS15" s="37">
        <f t="shared" si="9"/>
        <v>50</v>
      </c>
      <c r="AT15" s="57">
        <f t="shared" si="10"/>
        <v>795</v>
      </c>
      <c r="AU15" s="58">
        <v>7</v>
      </c>
      <c r="AV15" s="37">
        <v>131</v>
      </c>
      <c r="AW15" s="37">
        <v>0</v>
      </c>
      <c r="AX15" s="37">
        <v>0</v>
      </c>
      <c r="AY15" s="21"/>
      <c r="AZ15" s="21"/>
      <c r="BA15" s="21"/>
      <c r="BB15" s="21"/>
    </row>
    <row r="16" spans="1:54" ht="40.200000000000003" customHeight="1" thickBot="1" x14ac:dyDescent="0.35">
      <c r="A16" s="68">
        <v>9</v>
      </c>
      <c r="B16" s="70" t="s">
        <v>26</v>
      </c>
      <c r="C16" s="48">
        <v>227</v>
      </c>
      <c r="D16" s="49">
        <f t="shared" si="0"/>
        <v>454</v>
      </c>
      <c r="E16" s="50">
        <v>7</v>
      </c>
      <c r="F16" s="49">
        <v>0</v>
      </c>
      <c r="G16" s="50">
        <f t="shared" si="11"/>
        <v>7</v>
      </c>
      <c r="H16" s="71">
        <f t="shared" si="4"/>
        <v>1.5418502202643172</v>
      </c>
      <c r="I16" s="51">
        <v>1</v>
      </c>
      <c r="J16" s="52">
        <v>20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3">
        <v>0</v>
      </c>
      <c r="Q16" s="54">
        <v>0</v>
      </c>
      <c r="R16" s="42">
        <v>0</v>
      </c>
      <c r="S16" s="42">
        <v>0</v>
      </c>
      <c r="T16" s="55">
        <v>0</v>
      </c>
      <c r="U16" s="42"/>
      <c r="V16" s="42"/>
      <c r="W16" s="42"/>
      <c r="X16" s="42"/>
      <c r="Y16" s="42"/>
      <c r="Z16" s="42"/>
      <c r="AA16" s="42"/>
      <c r="AB16" s="43"/>
      <c r="AC16" s="56">
        <v>0</v>
      </c>
      <c r="AD16" s="37">
        <v>0</v>
      </c>
      <c r="AE16" s="37">
        <v>0</v>
      </c>
      <c r="AF16" s="57">
        <v>0</v>
      </c>
      <c r="AG16" s="40">
        <f t="shared" si="1"/>
        <v>1</v>
      </c>
      <c r="AH16" s="46">
        <f t="shared" si="2"/>
        <v>20</v>
      </c>
      <c r="AI16" s="51">
        <v>0</v>
      </c>
      <c r="AJ16" s="49">
        <v>0</v>
      </c>
      <c r="AK16" s="52">
        <f t="shared" si="5"/>
        <v>0</v>
      </c>
      <c r="AL16" s="52">
        <f t="shared" si="6"/>
        <v>0</v>
      </c>
      <c r="AM16" s="37">
        <v>135</v>
      </c>
      <c r="AN16" s="37">
        <v>2366.9</v>
      </c>
      <c r="AO16" s="37">
        <v>135</v>
      </c>
      <c r="AP16" s="38">
        <v>2366.9</v>
      </c>
      <c r="AQ16" s="56">
        <f t="shared" si="7"/>
        <v>135</v>
      </c>
      <c r="AR16" s="37">
        <f t="shared" si="8"/>
        <v>2366.9</v>
      </c>
      <c r="AS16" s="37">
        <f t="shared" si="9"/>
        <v>135</v>
      </c>
      <c r="AT16" s="57">
        <f t="shared" si="10"/>
        <v>2366.9</v>
      </c>
      <c r="AU16" s="58">
        <v>2</v>
      </c>
      <c r="AV16" s="37">
        <v>30</v>
      </c>
      <c r="AW16" s="37">
        <v>2</v>
      </c>
      <c r="AX16" s="37">
        <v>30</v>
      </c>
    </row>
    <row r="17" spans="1:54" ht="40.200000000000003" customHeight="1" thickBot="1" x14ac:dyDescent="0.35">
      <c r="A17" s="69">
        <v>10</v>
      </c>
      <c r="B17" s="70" t="s">
        <v>27</v>
      </c>
      <c r="C17" s="50">
        <v>103</v>
      </c>
      <c r="D17" s="49">
        <f t="shared" si="0"/>
        <v>206</v>
      </c>
      <c r="E17" s="50">
        <v>12</v>
      </c>
      <c r="F17" s="49">
        <v>15</v>
      </c>
      <c r="G17" s="50">
        <v>20</v>
      </c>
      <c r="H17" s="71">
        <f t="shared" si="4"/>
        <v>9.7087378640776691</v>
      </c>
      <c r="I17" s="51">
        <v>3</v>
      </c>
      <c r="J17" s="52">
        <v>40</v>
      </c>
      <c r="K17" s="60">
        <v>5</v>
      </c>
      <c r="L17" s="60">
        <v>210</v>
      </c>
      <c r="M17" s="37">
        <v>5</v>
      </c>
      <c r="N17" s="37">
        <v>47</v>
      </c>
      <c r="O17" s="37">
        <v>10</v>
      </c>
      <c r="P17" s="38">
        <v>62.3</v>
      </c>
      <c r="Q17" s="54">
        <v>5</v>
      </c>
      <c r="R17" s="42">
        <v>45</v>
      </c>
      <c r="S17" s="42">
        <v>0</v>
      </c>
      <c r="T17" s="55">
        <v>0</v>
      </c>
      <c r="U17" s="42"/>
      <c r="V17" s="42"/>
      <c r="W17" s="42"/>
      <c r="X17" s="42"/>
      <c r="Y17" s="42"/>
      <c r="Z17" s="42"/>
      <c r="AA17" s="42"/>
      <c r="AB17" s="43"/>
      <c r="AC17" s="56">
        <v>5</v>
      </c>
      <c r="AD17" s="37">
        <v>45</v>
      </c>
      <c r="AE17" s="37">
        <v>0</v>
      </c>
      <c r="AF17" s="57">
        <v>0</v>
      </c>
      <c r="AG17" s="40">
        <f t="shared" si="1"/>
        <v>8</v>
      </c>
      <c r="AH17" s="46">
        <f t="shared" si="2"/>
        <v>250</v>
      </c>
      <c r="AI17" s="51">
        <v>36</v>
      </c>
      <c r="AJ17" s="49">
        <v>443</v>
      </c>
      <c r="AK17" s="52">
        <f t="shared" si="5"/>
        <v>41</v>
      </c>
      <c r="AL17" s="52">
        <f t="shared" si="6"/>
        <v>488</v>
      </c>
      <c r="AM17" s="37">
        <v>44</v>
      </c>
      <c r="AN17" s="37">
        <v>576</v>
      </c>
      <c r="AO17" s="37">
        <v>91</v>
      </c>
      <c r="AP17" s="38">
        <v>1099</v>
      </c>
      <c r="AQ17" s="56">
        <f t="shared" si="7"/>
        <v>49</v>
      </c>
      <c r="AR17" s="37">
        <f t="shared" si="8"/>
        <v>621</v>
      </c>
      <c r="AS17" s="37">
        <f t="shared" si="9"/>
        <v>91</v>
      </c>
      <c r="AT17" s="57">
        <f t="shared" si="10"/>
        <v>1099</v>
      </c>
      <c r="AU17" s="58">
        <v>93</v>
      </c>
      <c r="AV17" s="37">
        <v>1086</v>
      </c>
      <c r="AW17" s="37">
        <v>11</v>
      </c>
      <c r="AX17" s="37">
        <v>127</v>
      </c>
    </row>
    <row r="18" spans="1:54" ht="40.200000000000003" customHeight="1" thickBot="1" x14ac:dyDescent="0.35">
      <c r="A18" s="68">
        <v>11</v>
      </c>
      <c r="B18" s="70" t="s">
        <v>28</v>
      </c>
      <c r="C18" s="48">
        <v>988</v>
      </c>
      <c r="D18" s="49">
        <f t="shared" si="0"/>
        <v>1976</v>
      </c>
      <c r="E18" s="50">
        <v>29</v>
      </c>
      <c r="F18" s="49">
        <v>81</v>
      </c>
      <c r="G18" s="50">
        <v>6</v>
      </c>
      <c r="H18" s="71">
        <f t="shared" si="4"/>
        <v>0.30364372469635625</v>
      </c>
      <c r="I18" s="59">
        <v>315</v>
      </c>
      <c r="J18" s="60">
        <v>63</v>
      </c>
      <c r="K18" s="60">
        <v>145</v>
      </c>
      <c r="L18" s="60">
        <v>89</v>
      </c>
      <c r="M18" s="37">
        <v>81</v>
      </c>
      <c r="N18" s="37">
        <v>800</v>
      </c>
      <c r="O18" s="37">
        <v>0</v>
      </c>
      <c r="P18" s="38">
        <v>0</v>
      </c>
      <c r="Q18" s="54">
        <v>11</v>
      </c>
      <c r="R18" s="42">
        <v>68</v>
      </c>
      <c r="S18" s="42">
        <v>7</v>
      </c>
      <c r="T18" s="55">
        <v>45</v>
      </c>
      <c r="U18" s="42"/>
      <c r="V18" s="42"/>
      <c r="W18" s="42"/>
      <c r="X18" s="42"/>
      <c r="Y18" s="42"/>
      <c r="Z18" s="42"/>
      <c r="AA18" s="42"/>
      <c r="AB18" s="43"/>
      <c r="AC18" s="56">
        <v>11</v>
      </c>
      <c r="AD18" s="37">
        <v>68</v>
      </c>
      <c r="AE18" s="37">
        <v>7</v>
      </c>
      <c r="AF18" s="57">
        <v>45</v>
      </c>
      <c r="AG18" s="40">
        <f t="shared" si="1"/>
        <v>460</v>
      </c>
      <c r="AH18" s="46">
        <f t="shared" si="2"/>
        <v>152</v>
      </c>
      <c r="AI18" s="51">
        <v>4</v>
      </c>
      <c r="AJ18" s="49">
        <v>52</v>
      </c>
      <c r="AK18" s="52">
        <f t="shared" si="5"/>
        <v>22</v>
      </c>
      <c r="AL18" s="52">
        <f t="shared" si="6"/>
        <v>165</v>
      </c>
      <c r="AM18" s="37">
        <v>225</v>
      </c>
      <c r="AN18" s="37">
        <v>3333.6</v>
      </c>
      <c r="AO18" s="37">
        <v>762</v>
      </c>
      <c r="AP18" s="38">
        <v>4252</v>
      </c>
      <c r="AQ18" s="56">
        <f t="shared" si="7"/>
        <v>243</v>
      </c>
      <c r="AR18" s="37">
        <f t="shared" si="8"/>
        <v>3446.6</v>
      </c>
      <c r="AS18" s="37">
        <f t="shared" si="9"/>
        <v>769</v>
      </c>
      <c r="AT18" s="57">
        <f t="shared" si="10"/>
        <v>4297</v>
      </c>
      <c r="AU18" s="58">
        <v>159</v>
      </c>
      <c r="AV18" s="37">
        <v>1663</v>
      </c>
      <c r="AW18" s="37">
        <v>50</v>
      </c>
      <c r="AX18" s="37">
        <v>527</v>
      </c>
    </row>
    <row r="19" spans="1:54" ht="40.200000000000003" customHeight="1" thickBot="1" x14ac:dyDescent="0.35">
      <c r="A19" s="69">
        <v>12</v>
      </c>
      <c r="B19" s="70" t="s">
        <v>29</v>
      </c>
      <c r="C19" s="48">
        <v>302</v>
      </c>
      <c r="D19" s="49">
        <f t="shared" si="0"/>
        <v>604</v>
      </c>
      <c r="E19" s="50">
        <v>0</v>
      </c>
      <c r="F19" s="49">
        <v>0</v>
      </c>
      <c r="G19" s="50">
        <v>0</v>
      </c>
      <c r="H19" s="71">
        <f t="shared" si="4"/>
        <v>0</v>
      </c>
      <c r="I19" s="51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3">
        <v>0</v>
      </c>
      <c r="Q19" s="54">
        <v>0</v>
      </c>
      <c r="R19" s="42">
        <v>0</v>
      </c>
      <c r="S19" s="42">
        <v>0</v>
      </c>
      <c r="T19" s="55">
        <v>0</v>
      </c>
      <c r="U19" s="42"/>
      <c r="V19" s="42"/>
      <c r="W19" s="42"/>
      <c r="X19" s="42"/>
      <c r="Y19" s="42"/>
      <c r="Z19" s="42"/>
      <c r="AA19" s="42"/>
      <c r="AB19" s="43"/>
      <c r="AC19" s="56">
        <v>0</v>
      </c>
      <c r="AD19" s="37">
        <v>0</v>
      </c>
      <c r="AE19" s="37">
        <v>0</v>
      </c>
      <c r="AF19" s="57">
        <v>0</v>
      </c>
      <c r="AG19" s="40">
        <f t="shared" si="1"/>
        <v>0</v>
      </c>
      <c r="AH19" s="46">
        <f t="shared" si="2"/>
        <v>0</v>
      </c>
      <c r="AI19" s="51">
        <v>0</v>
      </c>
      <c r="AJ19" s="49">
        <v>0</v>
      </c>
      <c r="AK19" s="52">
        <f t="shared" si="5"/>
        <v>0</v>
      </c>
      <c r="AL19" s="52">
        <f t="shared" si="6"/>
        <v>0</v>
      </c>
      <c r="AM19" s="37">
        <v>12</v>
      </c>
      <c r="AN19" s="37">
        <v>155</v>
      </c>
      <c r="AO19" s="37">
        <v>5</v>
      </c>
      <c r="AP19" s="38">
        <v>75</v>
      </c>
      <c r="AQ19" s="56">
        <f t="shared" si="7"/>
        <v>12</v>
      </c>
      <c r="AR19" s="37">
        <f t="shared" si="8"/>
        <v>155</v>
      </c>
      <c r="AS19" s="37">
        <f t="shared" si="9"/>
        <v>5</v>
      </c>
      <c r="AT19" s="57">
        <f t="shared" si="10"/>
        <v>75</v>
      </c>
      <c r="AU19" s="58">
        <v>21</v>
      </c>
      <c r="AV19" s="37">
        <v>309</v>
      </c>
      <c r="AW19" s="37">
        <v>12</v>
      </c>
      <c r="AX19" s="37">
        <v>172</v>
      </c>
    </row>
    <row r="20" spans="1:54" ht="40.200000000000003" customHeight="1" thickBot="1" x14ac:dyDescent="0.35">
      <c r="A20" s="68">
        <v>13</v>
      </c>
      <c r="B20" s="70" t="s">
        <v>34</v>
      </c>
      <c r="C20" s="48">
        <v>80</v>
      </c>
      <c r="D20" s="49">
        <f t="shared" si="0"/>
        <v>160</v>
      </c>
      <c r="E20" s="50">
        <v>9</v>
      </c>
      <c r="F20" s="49">
        <v>5</v>
      </c>
      <c r="G20" s="50">
        <v>1</v>
      </c>
      <c r="H20" s="71">
        <f t="shared" si="4"/>
        <v>0.625</v>
      </c>
      <c r="I20" s="51">
        <v>0</v>
      </c>
      <c r="J20" s="52">
        <v>0</v>
      </c>
      <c r="K20" s="52">
        <v>13</v>
      </c>
      <c r="L20" s="52">
        <v>193</v>
      </c>
      <c r="M20" s="52">
        <v>0</v>
      </c>
      <c r="N20" s="52">
        <v>0</v>
      </c>
      <c r="O20" s="52">
        <v>5</v>
      </c>
      <c r="P20" s="53">
        <v>0</v>
      </c>
      <c r="Q20" s="54">
        <v>0</v>
      </c>
      <c r="R20" s="42">
        <v>0</v>
      </c>
      <c r="S20" s="42">
        <v>0</v>
      </c>
      <c r="T20" s="55">
        <v>0</v>
      </c>
      <c r="U20" s="42"/>
      <c r="V20" s="42"/>
      <c r="W20" s="42"/>
      <c r="X20" s="42"/>
      <c r="Y20" s="42"/>
      <c r="Z20" s="42"/>
      <c r="AA20" s="42"/>
      <c r="AB20" s="43"/>
      <c r="AC20" s="56">
        <v>0</v>
      </c>
      <c r="AD20" s="37">
        <v>0</v>
      </c>
      <c r="AE20" s="37">
        <v>0</v>
      </c>
      <c r="AF20" s="57">
        <v>0</v>
      </c>
      <c r="AG20" s="40">
        <f t="shared" si="1"/>
        <v>13</v>
      </c>
      <c r="AH20" s="46">
        <f t="shared" si="2"/>
        <v>193</v>
      </c>
      <c r="AI20" s="51">
        <v>1</v>
      </c>
      <c r="AJ20" s="49">
        <v>13</v>
      </c>
      <c r="AK20" s="52">
        <f t="shared" si="5"/>
        <v>1</v>
      </c>
      <c r="AL20" s="52">
        <f t="shared" si="6"/>
        <v>13</v>
      </c>
      <c r="AM20" s="37">
        <v>61</v>
      </c>
      <c r="AN20" s="37">
        <v>1282.52</v>
      </c>
      <c r="AO20" s="37">
        <v>63</v>
      </c>
      <c r="AP20" s="38">
        <v>1308.52</v>
      </c>
      <c r="AQ20" s="56">
        <f t="shared" si="7"/>
        <v>61</v>
      </c>
      <c r="AR20" s="37">
        <f t="shared" si="8"/>
        <v>1282.52</v>
      </c>
      <c r="AS20" s="37">
        <f t="shared" si="9"/>
        <v>63</v>
      </c>
      <c r="AT20" s="57">
        <f t="shared" si="10"/>
        <v>1308.52</v>
      </c>
      <c r="AU20" s="58">
        <v>14</v>
      </c>
      <c r="AV20" s="37">
        <v>150</v>
      </c>
      <c r="AW20" s="37">
        <v>5</v>
      </c>
      <c r="AX20" s="37">
        <v>47</v>
      </c>
    </row>
    <row r="21" spans="1:54" ht="40.200000000000003" customHeight="1" thickBot="1" x14ac:dyDescent="0.35">
      <c r="A21" s="69">
        <v>14</v>
      </c>
      <c r="B21" s="70" t="s">
        <v>35</v>
      </c>
      <c r="C21" s="48">
        <v>18</v>
      </c>
      <c r="D21" s="49">
        <f t="shared" si="0"/>
        <v>36</v>
      </c>
      <c r="E21" s="50">
        <v>0</v>
      </c>
      <c r="F21" s="49">
        <v>0</v>
      </c>
      <c r="G21" s="50">
        <f t="shared" si="11"/>
        <v>0</v>
      </c>
      <c r="H21" s="71">
        <f t="shared" si="4"/>
        <v>0</v>
      </c>
      <c r="I21" s="51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3">
        <v>0</v>
      </c>
      <c r="Q21" s="54">
        <v>0</v>
      </c>
      <c r="R21" s="42">
        <v>0</v>
      </c>
      <c r="S21" s="42">
        <v>0</v>
      </c>
      <c r="T21" s="55">
        <v>0</v>
      </c>
      <c r="U21" s="42"/>
      <c r="V21" s="42"/>
      <c r="W21" s="42"/>
      <c r="X21" s="42"/>
      <c r="Y21" s="42"/>
      <c r="Z21" s="42"/>
      <c r="AA21" s="42"/>
      <c r="AB21" s="43"/>
      <c r="AC21" s="56">
        <v>0</v>
      </c>
      <c r="AD21" s="37">
        <v>0</v>
      </c>
      <c r="AE21" s="37">
        <v>0</v>
      </c>
      <c r="AF21" s="57">
        <v>0</v>
      </c>
      <c r="AG21" s="40">
        <f t="shared" si="1"/>
        <v>0</v>
      </c>
      <c r="AH21" s="46">
        <f t="shared" si="2"/>
        <v>0</v>
      </c>
      <c r="AI21" s="51">
        <v>0</v>
      </c>
      <c r="AJ21" s="49">
        <v>0</v>
      </c>
      <c r="AK21" s="52">
        <f t="shared" si="5"/>
        <v>0</v>
      </c>
      <c r="AL21" s="52">
        <f t="shared" si="6"/>
        <v>0</v>
      </c>
      <c r="AM21" s="37">
        <v>11</v>
      </c>
      <c r="AN21" s="37">
        <v>127</v>
      </c>
      <c r="AO21" s="37">
        <v>2</v>
      </c>
      <c r="AP21" s="38">
        <v>21</v>
      </c>
      <c r="AQ21" s="56">
        <f t="shared" si="7"/>
        <v>11</v>
      </c>
      <c r="AR21" s="37">
        <f t="shared" si="8"/>
        <v>127</v>
      </c>
      <c r="AS21" s="37">
        <f t="shared" si="9"/>
        <v>2</v>
      </c>
      <c r="AT21" s="57">
        <f t="shared" si="10"/>
        <v>21</v>
      </c>
      <c r="AU21" s="58">
        <v>0</v>
      </c>
      <c r="AV21" s="37">
        <v>0</v>
      </c>
      <c r="AW21" s="37">
        <v>0</v>
      </c>
      <c r="AX21" s="37">
        <v>0</v>
      </c>
    </row>
    <row r="22" spans="1:54" s="22" customFormat="1" ht="40.200000000000003" customHeight="1" thickBot="1" x14ac:dyDescent="0.35">
      <c r="A22" s="68">
        <v>15</v>
      </c>
      <c r="B22" s="70" t="s">
        <v>55</v>
      </c>
      <c r="C22" s="48">
        <v>134</v>
      </c>
      <c r="D22" s="49">
        <f t="shared" si="0"/>
        <v>268</v>
      </c>
      <c r="E22" s="50">
        <v>0</v>
      </c>
      <c r="F22" s="49">
        <v>0</v>
      </c>
      <c r="G22" s="50">
        <f t="shared" si="11"/>
        <v>0</v>
      </c>
      <c r="H22" s="71">
        <f t="shared" si="4"/>
        <v>0</v>
      </c>
      <c r="I22" s="51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3">
        <v>0</v>
      </c>
      <c r="Q22" s="54">
        <v>0</v>
      </c>
      <c r="R22" s="42">
        <v>0</v>
      </c>
      <c r="S22" s="42">
        <v>0</v>
      </c>
      <c r="T22" s="55">
        <v>0</v>
      </c>
      <c r="U22" s="42"/>
      <c r="V22" s="42"/>
      <c r="W22" s="42"/>
      <c r="X22" s="42"/>
      <c r="Y22" s="42"/>
      <c r="Z22" s="42"/>
      <c r="AA22" s="42"/>
      <c r="AB22" s="43"/>
      <c r="AC22" s="56">
        <v>0</v>
      </c>
      <c r="AD22" s="37">
        <v>0</v>
      </c>
      <c r="AE22" s="37">
        <v>0</v>
      </c>
      <c r="AF22" s="57">
        <v>0</v>
      </c>
      <c r="AG22" s="40">
        <f t="shared" si="1"/>
        <v>0</v>
      </c>
      <c r="AH22" s="46">
        <f t="shared" si="2"/>
        <v>0</v>
      </c>
      <c r="AI22" s="51">
        <v>0</v>
      </c>
      <c r="AJ22" s="49">
        <v>0</v>
      </c>
      <c r="AK22" s="52">
        <f t="shared" si="5"/>
        <v>0</v>
      </c>
      <c r="AL22" s="52">
        <f t="shared" si="6"/>
        <v>0</v>
      </c>
      <c r="AM22" s="37">
        <v>0</v>
      </c>
      <c r="AN22" s="37">
        <v>0</v>
      </c>
      <c r="AO22" s="37">
        <v>0</v>
      </c>
      <c r="AP22" s="38">
        <v>0</v>
      </c>
      <c r="AQ22" s="56">
        <f t="shared" si="7"/>
        <v>0</v>
      </c>
      <c r="AR22" s="37">
        <f t="shared" si="8"/>
        <v>0</v>
      </c>
      <c r="AS22" s="37">
        <f t="shared" si="9"/>
        <v>0</v>
      </c>
      <c r="AT22" s="57">
        <f t="shared" si="10"/>
        <v>0</v>
      </c>
      <c r="AU22" s="58">
        <v>0</v>
      </c>
      <c r="AV22" s="37">
        <v>0</v>
      </c>
      <c r="AW22" s="52">
        <v>0</v>
      </c>
      <c r="AX22" s="52">
        <v>0</v>
      </c>
      <c r="AY22" s="21"/>
      <c r="AZ22" s="21"/>
      <c r="BA22" s="21"/>
      <c r="BB22" s="21"/>
    </row>
    <row r="23" spans="1:54" s="22" customFormat="1" ht="40.200000000000003" customHeight="1" thickBot="1" x14ac:dyDescent="0.35">
      <c r="A23" s="69">
        <v>16</v>
      </c>
      <c r="B23" s="70" t="s">
        <v>36</v>
      </c>
      <c r="C23" s="50">
        <v>464</v>
      </c>
      <c r="D23" s="49">
        <f t="shared" si="0"/>
        <v>928</v>
      </c>
      <c r="E23" s="50">
        <v>29</v>
      </c>
      <c r="F23" s="49">
        <v>33</v>
      </c>
      <c r="G23" s="50">
        <v>0</v>
      </c>
      <c r="H23" s="71">
        <f t="shared" si="4"/>
        <v>0</v>
      </c>
      <c r="I23" s="51">
        <v>0</v>
      </c>
      <c r="J23" s="52">
        <v>0</v>
      </c>
      <c r="K23" s="52">
        <v>12</v>
      </c>
      <c r="L23" s="52">
        <v>249</v>
      </c>
      <c r="M23" s="52">
        <v>0</v>
      </c>
      <c r="N23" s="52">
        <v>0</v>
      </c>
      <c r="O23" s="52">
        <v>33</v>
      </c>
      <c r="P23" s="53">
        <v>642.57303999999999</v>
      </c>
      <c r="Q23" s="54">
        <v>0</v>
      </c>
      <c r="R23" s="42">
        <v>0</v>
      </c>
      <c r="S23" s="42">
        <v>5</v>
      </c>
      <c r="T23" s="55">
        <v>94</v>
      </c>
      <c r="U23" s="42"/>
      <c r="V23" s="42"/>
      <c r="W23" s="42"/>
      <c r="X23" s="42"/>
      <c r="Y23" s="42"/>
      <c r="Z23" s="42"/>
      <c r="AA23" s="42"/>
      <c r="AB23" s="43"/>
      <c r="AC23" s="56">
        <v>0</v>
      </c>
      <c r="AD23" s="37">
        <v>0</v>
      </c>
      <c r="AE23" s="37">
        <v>0</v>
      </c>
      <c r="AF23" s="57">
        <v>0</v>
      </c>
      <c r="AG23" s="40">
        <f t="shared" si="1"/>
        <v>12</v>
      </c>
      <c r="AH23" s="46">
        <f t="shared" si="2"/>
        <v>249</v>
      </c>
      <c r="AI23" s="51">
        <v>0</v>
      </c>
      <c r="AJ23" s="49">
        <v>0</v>
      </c>
      <c r="AK23" s="52">
        <f t="shared" si="5"/>
        <v>5</v>
      </c>
      <c r="AL23" s="52">
        <f t="shared" si="6"/>
        <v>94</v>
      </c>
      <c r="AM23" s="37">
        <v>90</v>
      </c>
      <c r="AN23" s="37">
        <v>1712.2</v>
      </c>
      <c r="AO23" s="37">
        <v>87</v>
      </c>
      <c r="AP23" s="38">
        <v>1879</v>
      </c>
      <c r="AQ23" s="56">
        <f t="shared" si="7"/>
        <v>95</v>
      </c>
      <c r="AR23" s="37">
        <f t="shared" si="8"/>
        <v>1806.2</v>
      </c>
      <c r="AS23" s="37">
        <f t="shared" si="9"/>
        <v>92</v>
      </c>
      <c r="AT23" s="57">
        <f t="shared" si="10"/>
        <v>1973</v>
      </c>
      <c r="AU23" s="58">
        <v>87</v>
      </c>
      <c r="AV23" s="37">
        <v>1879</v>
      </c>
      <c r="AW23" s="37">
        <v>0</v>
      </c>
      <c r="AX23" s="37">
        <v>0</v>
      </c>
      <c r="AY23" s="21"/>
      <c r="AZ23" s="21"/>
      <c r="BA23" s="21"/>
      <c r="BB23" s="21"/>
    </row>
    <row r="24" spans="1:54" s="22" customFormat="1" ht="40.200000000000003" customHeight="1" thickBot="1" x14ac:dyDescent="0.35">
      <c r="A24" s="68">
        <v>17</v>
      </c>
      <c r="B24" s="70" t="s">
        <v>37</v>
      </c>
      <c r="C24" s="48">
        <v>273</v>
      </c>
      <c r="D24" s="49">
        <f t="shared" si="0"/>
        <v>546</v>
      </c>
      <c r="E24" s="50">
        <v>2</v>
      </c>
      <c r="F24" s="49">
        <v>0</v>
      </c>
      <c r="G24" s="50">
        <v>0</v>
      </c>
      <c r="H24" s="71">
        <f t="shared" si="4"/>
        <v>0</v>
      </c>
      <c r="I24" s="51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3">
        <v>0</v>
      </c>
      <c r="Q24" s="54">
        <v>0</v>
      </c>
      <c r="R24" s="42">
        <v>0</v>
      </c>
      <c r="S24" s="42">
        <v>0</v>
      </c>
      <c r="T24" s="55">
        <v>0</v>
      </c>
      <c r="U24" s="42"/>
      <c r="V24" s="42"/>
      <c r="W24" s="42"/>
      <c r="X24" s="42"/>
      <c r="Y24" s="42"/>
      <c r="Z24" s="42"/>
      <c r="AA24" s="42"/>
      <c r="AB24" s="43"/>
      <c r="AC24" s="56">
        <v>0</v>
      </c>
      <c r="AD24" s="37">
        <v>0</v>
      </c>
      <c r="AE24" s="37">
        <v>0</v>
      </c>
      <c r="AF24" s="57">
        <v>0</v>
      </c>
      <c r="AG24" s="40">
        <f t="shared" si="1"/>
        <v>0</v>
      </c>
      <c r="AH24" s="46">
        <f t="shared" si="2"/>
        <v>0</v>
      </c>
      <c r="AI24" s="51">
        <v>0</v>
      </c>
      <c r="AJ24" s="49">
        <v>0</v>
      </c>
      <c r="AK24" s="52">
        <f t="shared" si="5"/>
        <v>0</v>
      </c>
      <c r="AL24" s="52">
        <f t="shared" si="6"/>
        <v>0</v>
      </c>
      <c r="AM24" s="37">
        <v>0</v>
      </c>
      <c r="AN24" s="37">
        <v>0</v>
      </c>
      <c r="AO24" s="37">
        <v>2</v>
      </c>
      <c r="AP24" s="38">
        <v>27</v>
      </c>
      <c r="AQ24" s="56">
        <f t="shared" si="7"/>
        <v>0</v>
      </c>
      <c r="AR24" s="37">
        <f t="shared" si="8"/>
        <v>0</v>
      </c>
      <c r="AS24" s="37">
        <f t="shared" si="9"/>
        <v>2</v>
      </c>
      <c r="AT24" s="57">
        <f t="shared" si="10"/>
        <v>27</v>
      </c>
      <c r="AU24" s="58">
        <v>2</v>
      </c>
      <c r="AV24" s="37">
        <v>27</v>
      </c>
      <c r="AW24" s="37">
        <v>0</v>
      </c>
      <c r="AX24" s="37">
        <v>0</v>
      </c>
      <c r="AY24" s="21"/>
      <c r="AZ24" s="21"/>
      <c r="BA24" s="21"/>
      <c r="BB24" s="21"/>
    </row>
    <row r="25" spans="1:54" ht="40.200000000000003" customHeight="1" thickBot="1" x14ac:dyDescent="0.35">
      <c r="A25" s="69">
        <v>18</v>
      </c>
      <c r="B25" s="70" t="s">
        <v>38</v>
      </c>
      <c r="C25" s="48">
        <v>90</v>
      </c>
      <c r="D25" s="49">
        <f t="shared" si="0"/>
        <v>180</v>
      </c>
      <c r="E25" s="50">
        <v>0</v>
      </c>
      <c r="F25" s="49">
        <v>0</v>
      </c>
      <c r="G25" s="50">
        <f t="shared" si="11"/>
        <v>0</v>
      </c>
      <c r="H25" s="71">
        <f t="shared" si="4"/>
        <v>0</v>
      </c>
      <c r="I25" s="51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3">
        <v>0</v>
      </c>
      <c r="Q25" s="54">
        <v>0</v>
      </c>
      <c r="R25" s="42">
        <v>0</v>
      </c>
      <c r="S25" s="42">
        <v>0</v>
      </c>
      <c r="T25" s="55">
        <v>0</v>
      </c>
      <c r="U25" s="42"/>
      <c r="V25" s="42"/>
      <c r="W25" s="42"/>
      <c r="X25" s="42"/>
      <c r="Y25" s="42"/>
      <c r="Z25" s="42"/>
      <c r="AA25" s="42"/>
      <c r="AB25" s="43"/>
      <c r="AC25" s="56">
        <v>0</v>
      </c>
      <c r="AD25" s="37">
        <v>0</v>
      </c>
      <c r="AE25" s="37">
        <v>0</v>
      </c>
      <c r="AF25" s="57">
        <v>0</v>
      </c>
      <c r="AG25" s="40">
        <f t="shared" si="1"/>
        <v>0</v>
      </c>
      <c r="AH25" s="46">
        <f t="shared" si="2"/>
        <v>0</v>
      </c>
      <c r="AI25" s="51">
        <v>0</v>
      </c>
      <c r="AJ25" s="49">
        <v>0</v>
      </c>
      <c r="AK25" s="52">
        <f t="shared" si="5"/>
        <v>0</v>
      </c>
      <c r="AL25" s="52">
        <f t="shared" si="6"/>
        <v>0</v>
      </c>
      <c r="AM25" s="37">
        <v>0</v>
      </c>
      <c r="AN25" s="37">
        <v>0</v>
      </c>
      <c r="AO25" s="37">
        <v>0</v>
      </c>
      <c r="AP25" s="38">
        <v>0</v>
      </c>
      <c r="AQ25" s="56">
        <f t="shared" si="7"/>
        <v>0</v>
      </c>
      <c r="AR25" s="37">
        <f t="shared" si="8"/>
        <v>0</v>
      </c>
      <c r="AS25" s="37">
        <f t="shared" si="9"/>
        <v>0</v>
      </c>
      <c r="AT25" s="57">
        <f t="shared" si="10"/>
        <v>0</v>
      </c>
      <c r="AU25" s="58">
        <v>0</v>
      </c>
      <c r="AV25" s="37">
        <v>0</v>
      </c>
      <c r="AW25" s="37">
        <v>0</v>
      </c>
      <c r="AX25" s="37">
        <v>0</v>
      </c>
    </row>
    <row r="26" spans="1:54" ht="40.200000000000003" customHeight="1" thickBot="1" x14ac:dyDescent="0.35">
      <c r="A26" s="68">
        <v>19</v>
      </c>
      <c r="B26" s="70" t="s">
        <v>39</v>
      </c>
      <c r="C26" s="48">
        <v>97</v>
      </c>
      <c r="D26" s="49">
        <f t="shared" si="0"/>
        <v>194</v>
      </c>
      <c r="E26" s="50">
        <v>0</v>
      </c>
      <c r="F26" s="49">
        <v>0</v>
      </c>
      <c r="G26" s="50">
        <f t="shared" si="11"/>
        <v>0</v>
      </c>
      <c r="H26" s="71">
        <f t="shared" si="4"/>
        <v>0</v>
      </c>
      <c r="I26" s="51"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53">
        <v>0</v>
      </c>
      <c r="Q26" s="54">
        <v>0</v>
      </c>
      <c r="R26" s="42">
        <v>0</v>
      </c>
      <c r="S26" s="42">
        <v>0</v>
      </c>
      <c r="T26" s="55">
        <v>0</v>
      </c>
      <c r="U26" s="42"/>
      <c r="V26" s="42"/>
      <c r="W26" s="42"/>
      <c r="X26" s="42"/>
      <c r="Y26" s="42"/>
      <c r="Z26" s="42"/>
      <c r="AA26" s="42"/>
      <c r="AB26" s="43"/>
      <c r="AC26" s="56">
        <v>0</v>
      </c>
      <c r="AD26" s="37">
        <v>0</v>
      </c>
      <c r="AE26" s="37">
        <v>0</v>
      </c>
      <c r="AF26" s="57">
        <v>0</v>
      </c>
      <c r="AG26" s="40">
        <f t="shared" si="1"/>
        <v>0</v>
      </c>
      <c r="AH26" s="46">
        <f t="shared" si="2"/>
        <v>0</v>
      </c>
      <c r="AI26" s="51">
        <v>0</v>
      </c>
      <c r="AJ26" s="49">
        <v>0</v>
      </c>
      <c r="AK26" s="52">
        <f t="shared" si="5"/>
        <v>0</v>
      </c>
      <c r="AL26" s="52">
        <f t="shared" si="6"/>
        <v>0</v>
      </c>
      <c r="AM26" s="37">
        <v>0</v>
      </c>
      <c r="AN26" s="37">
        <v>0</v>
      </c>
      <c r="AO26" s="37">
        <v>0</v>
      </c>
      <c r="AP26" s="38">
        <v>0</v>
      </c>
      <c r="AQ26" s="56">
        <f t="shared" si="7"/>
        <v>0</v>
      </c>
      <c r="AR26" s="37">
        <f t="shared" si="8"/>
        <v>0</v>
      </c>
      <c r="AS26" s="37">
        <f t="shared" si="9"/>
        <v>0</v>
      </c>
      <c r="AT26" s="57">
        <f t="shared" si="10"/>
        <v>0</v>
      </c>
      <c r="AU26" s="58">
        <v>0</v>
      </c>
      <c r="AV26" s="37">
        <v>0</v>
      </c>
      <c r="AW26" s="37">
        <v>0</v>
      </c>
      <c r="AX26" s="37">
        <v>0</v>
      </c>
    </row>
    <row r="27" spans="1:54" ht="40.200000000000003" customHeight="1" thickBot="1" x14ac:dyDescent="0.35">
      <c r="A27" s="69">
        <v>20</v>
      </c>
      <c r="B27" s="70" t="s">
        <v>40</v>
      </c>
      <c r="C27" s="48">
        <v>30</v>
      </c>
      <c r="D27" s="49">
        <f t="shared" si="0"/>
        <v>60</v>
      </c>
      <c r="E27" s="50">
        <v>0</v>
      </c>
      <c r="F27" s="49">
        <v>0</v>
      </c>
      <c r="G27" s="50">
        <f t="shared" si="11"/>
        <v>0</v>
      </c>
      <c r="H27" s="71">
        <f t="shared" si="4"/>
        <v>0</v>
      </c>
      <c r="I27" s="51">
        <v>0</v>
      </c>
      <c r="J27" s="52">
        <v>0</v>
      </c>
      <c r="K27" s="52">
        <v>0</v>
      </c>
      <c r="L27" s="52">
        <v>0</v>
      </c>
      <c r="M27" s="52">
        <v>0</v>
      </c>
      <c r="N27" s="52">
        <v>0</v>
      </c>
      <c r="O27" s="52">
        <v>0</v>
      </c>
      <c r="P27" s="53">
        <v>0</v>
      </c>
      <c r="Q27" s="54">
        <v>0</v>
      </c>
      <c r="R27" s="42">
        <v>0</v>
      </c>
      <c r="S27" s="42">
        <v>0</v>
      </c>
      <c r="T27" s="55">
        <v>0</v>
      </c>
      <c r="U27" s="42"/>
      <c r="V27" s="42"/>
      <c r="W27" s="42"/>
      <c r="X27" s="42"/>
      <c r="Y27" s="42"/>
      <c r="Z27" s="42"/>
      <c r="AA27" s="42"/>
      <c r="AB27" s="43"/>
      <c r="AC27" s="56">
        <v>0</v>
      </c>
      <c r="AD27" s="37">
        <v>0</v>
      </c>
      <c r="AE27" s="37">
        <v>0</v>
      </c>
      <c r="AF27" s="57">
        <v>0</v>
      </c>
      <c r="AG27" s="40">
        <f t="shared" si="1"/>
        <v>0</v>
      </c>
      <c r="AH27" s="46">
        <f t="shared" si="2"/>
        <v>0</v>
      </c>
      <c r="AI27" s="51">
        <v>0</v>
      </c>
      <c r="AJ27" s="49">
        <v>0</v>
      </c>
      <c r="AK27" s="52">
        <f t="shared" si="5"/>
        <v>0</v>
      </c>
      <c r="AL27" s="52">
        <f t="shared" si="6"/>
        <v>0</v>
      </c>
      <c r="AM27" s="37">
        <v>0</v>
      </c>
      <c r="AN27" s="37">
        <v>0</v>
      </c>
      <c r="AO27" s="37">
        <v>0</v>
      </c>
      <c r="AP27" s="38">
        <v>0</v>
      </c>
      <c r="AQ27" s="56">
        <f t="shared" si="7"/>
        <v>0</v>
      </c>
      <c r="AR27" s="37">
        <f t="shared" si="8"/>
        <v>0</v>
      </c>
      <c r="AS27" s="37">
        <f t="shared" si="9"/>
        <v>0</v>
      </c>
      <c r="AT27" s="57">
        <f t="shared" si="10"/>
        <v>0</v>
      </c>
      <c r="AU27" s="58">
        <v>0</v>
      </c>
      <c r="AV27" s="37">
        <v>0</v>
      </c>
      <c r="AW27" s="37">
        <v>0</v>
      </c>
      <c r="AX27" s="37">
        <v>0</v>
      </c>
    </row>
    <row r="28" spans="1:54" s="22" customFormat="1" ht="40.200000000000003" customHeight="1" thickBot="1" x14ac:dyDescent="0.35">
      <c r="A28" s="68">
        <v>21</v>
      </c>
      <c r="B28" s="70" t="s">
        <v>41</v>
      </c>
      <c r="C28" s="48">
        <v>134</v>
      </c>
      <c r="D28" s="49">
        <f t="shared" si="0"/>
        <v>268</v>
      </c>
      <c r="E28" s="50">
        <v>3</v>
      </c>
      <c r="F28" s="49">
        <v>0</v>
      </c>
      <c r="G28" s="50">
        <v>0</v>
      </c>
      <c r="H28" s="71">
        <f t="shared" si="4"/>
        <v>0</v>
      </c>
      <c r="I28" s="51">
        <v>1</v>
      </c>
      <c r="J28" s="52">
        <v>1</v>
      </c>
      <c r="K28" s="52">
        <v>2</v>
      </c>
      <c r="L28" s="52">
        <v>1</v>
      </c>
      <c r="M28" s="52">
        <v>0</v>
      </c>
      <c r="N28" s="52">
        <v>0</v>
      </c>
      <c r="O28" s="52">
        <v>0</v>
      </c>
      <c r="P28" s="53">
        <v>0</v>
      </c>
      <c r="Q28" s="54">
        <v>0</v>
      </c>
      <c r="R28" s="42">
        <v>0</v>
      </c>
      <c r="S28" s="42">
        <v>0</v>
      </c>
      <c r="T28" s="55">
        <v>0</v>
      </c>
      <c r="U28" s="42"/>
      <c r="V28" s="42"/>
      <c r="W28" s="42"/>
      <c r="X28" s="42"/>
      <c r="Y28" s="42"/>
      <c r="Z28" s="42"/>
      <c r="AA28" s="42"/>
      <c r="AB28" s="43"/>
      <c r="AC28" s="56">
        <v>0</v>
      </c>
      <c r="AD28" s="37">
        <v>0</v>
      </c>
      <c r="AE28" s="37">
        <v>0</v>
      </c>
      <c r="AF28" s="57">
        <v>0</v>
      </c>
      <c r="AG28" s="40">
        <f t="shared" si="1"/>
        <v>3</v>
      </c>
      <c r="AH28" s="46">
        <f t="shared" si="2"/>
        <v>2</v>
      </c>
      <c r="AI28" s="51">
        <v>0</v>
      </c>
      <c r="AJ28" s="49">
        <v>0</v>
      </c>
      <c r="AK28" s="52">
        <f t="shared" si="5"/>
        <v>0</v>
      </c>
      <c r="AL28" s="52">
        <f t="shared" si="6"/>
        <v>0</v>
      </c>
      <c r="AM28" s="37">
        <v>32</v>
      </c>
      <c r="AN28" s="37">
        <v>537.053</v>
      </c>
      <c r="AO28" s="37">
        <v>32</v>
      </c>
      <c r="AP28" s="38">
        <v>537.053</v>
      </c>
      <c r="AQ28" s="56">
        <f t="shared" si="7"/>
        <v>32</v>
      </c>
      <c r="AR28" s="37">
        <f t="shared" si="8"/>
        <v>537.053</v>
      </c>
      <c r="AS28" s="37">
        <f t="shared" si="9"/>
        <v>32</v>
      </c>
      <c r="AT28" s="57">
        <f t="shared" si="10"/>
        <v>537.053</v>
      </c>
      <c r="AU28" s="58">
        <v>32</v>
      </c>
      <c r="AV28" s="37">
        <v>537</v>
      </c>
      <c r="AW28" s="37">
        <v>0</v>
      </c>
      <c r="AX28" s="37">
        <v>0</v>
      </c>
      <c r="AY28" s="21"/>
      <c r="AZ28" s="21"/>
      <c r="BA28" s="21"/>
      <c r="BB28" s="21"/>
    </row>
    <row r="29" spans="1:54" ht="40.200000000000003" customHeight="1" thickBot="1" x14ac:dyDescent="0.35">
      <c r="A29" s="69">
        <v>22</v>
      </c>
      <c r="B29" s="70" t="s">
        <v>42</v>
      </c>
      <c r="C29" s="48">
        <v>351</v>
      </c>
      <c r="D29" s="49">
        <f t="shared" si="0"/>
        <v>702</v>
      </c>
      <c r="E29" s="50">
        <v>0</v>
      </c>
      <c r="F29" s="49">
        <v>0</v>
      </c>
      <c r="G29" s="50">
        <f t="shared" si="11"/>
        <v>0</v>
      </c>
      <c r="H29" s="71">
        <f t="shared" si="4"/>
        <v>0</v>
      </c>
      <c r="I29" s="51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3">
        <v>0</v>
      </c>
      <c r="Q29" s="54">
        <v>0</v>
      </c>
      <c r="R29" s="42">
        <v>0</v>
      </c>
      <c r="S29" s="42">
        <v>0</v>
      </c>
      <c r="T29" s="55">
        <v>0</v>
      </c>
      <c r="U29" s="42"/>
      <c r="V29" s="42"/>
      <c r="W29" s="42"/>
      <c r="X29" s="42"/>
      <c r="Y29" s="42"/>
      <c r="Z29" s="42"/>
      <c r="AA29" s="42"/>
      <c r="AB29" s="43"/>
      <c r="AC29" s="56">
        <v>0</v>
      </c>
      <c r="AD29" s="37">
        <v>0</v>
      </c>
      <c r="AE29" s="37">
        <v>0</v>
      </c>
      <c r="AF29" s="57">
        <v>0</v>
      </c>
      <c r="AG29" s="40">
        <f t="shared" si="1"/>
        <v>0</v>
      </c>
      <c r="AH29" s="46">
        <f t="shared" si="2"/>
        <v>0</v>
      </c>
      <c r="AI29" s="51">
        <v>0</v>
      </c>
      <c r="AJ29" s="49">
        <v>0</v>
      </c>
      <c r="AK29" s="52">
        <f t="shared" si="5"/>
        <v>0</v>
      </c>
      <c r="AL29" s="52">
        <f t="shared" si="6"/>
        <v>0</v>
      </c>
      <c r="AM29" s="37">
        <v>0</v>
      </c>
      <c r="AN29" s="37">
        <v>0</v>
      </c>
      <c r="AO29" s="37">
        <v>0</v>
      </c>
      <c r="AP29" s="38">
        <v>0</v>
      </c>
      <c r="AQ29" s="56">
        <f t="shared" si="7"/>
        <v>0</v>
      </c>
      <c r="AR29" s="37">
        <f t="shared" si="8"/>
        <v>0</v>
      </c>
      <c r="AS29" s="37">
        <f t="shared" si="9"/>
        <v>0</v>
      </c>
      <c r="AT29" s="57">
        <f t="shared" si="10"/>
        <v>0</v>
      </c>
      <c r="AU29" s="58">
        <v>2</v>
      </c>
      <c r="AV29" s="37">
        <v>9.39</v>
      </c>
      <c r="AW29" s="52">
        <v>0</v>
      </c>
      <c r="AX29" s="52">
        <v>0</v>
      </c>
    </row>
    <row r="30" spans="1:54" s="22" customFormat="1" ht="40.200000000000003" customHeight="1" thickBot="1" x14ac:dyDescent="0.35">
      <c r="A30" s="68">
        <v>23</v>
      </c>
      <c r="B30" s="70" t="s">
        <v>43</v>
      </c>
      <c r="C30" s="48">
        <v>11</v>
      </c>
      <c r="D30" s="49">
        <f t="shared" si="0"/>
        <v>22</v>
      </c>
      <c r="E30" s="50"/>
      <c r="F30" s="49"/>
      <c r="G30" s="50">
        <v>0</v>
      </c>
      <c r="H30" s="71">
        <f t="shared" si="4"/>
        <v>0</v>
      </c>
      <c r="I30" s="51"/>
      <c r="J30" s="52"/>
      <c r="K30" s="52"/>
      <c r="L30" s="52"/>
      <c r="M30" s="52"/>
      <c r="N30" s="52"/>
      <c r="O30" s="52"/>
      <c r="P30" s="53"/>
      <c r="Q30" s="54">
        <v>0</v>
      </c>
      <c r="R30" s="42">
        <v>0</v>
      </c>
      <c r="S30" s="42">
        <v>0</v>
      </c>
      <c r="T30" s="55">
        <v>0</v>
      </c>
      <c r="U30" s="42"/>
      <c r="V30" s="42"/>
      <c r="W30" s="42"/>
      <c r="X30" s="42"/>
      <c r="Y30" s="42"/>
      <c r="Z30" s="42"/>
      <c r="AA30" s="42"/>
      <c r="AB30" s="43"/>
      <c r="AC30" s="56">
        <v>0</v>
      </c>
      <c r="AD30" s="37">
        <v>0</v>
      </c>
      <c r="AE30" s="37">
        <v>0</v>
      </c>
      <c r="AF30" s="57">
        <v>0</v>
      </c>
      <c r="AG30" s="40"/>
      <c r="AH30" s="46"/>
      <c r="AI30" s="51">
        <v>0</v>
      </c>
      <c r="AJ30" s="49">
        <v>0</v>
      </c>
      <c r="AK30" s="52">
        <f t="shared" si="5"/>
        <v>0</v>
      </c>
      <c r="AL30" s="52">
        <f t="shared" si="6"/>
        <v>0</v>
      </c>
      <c r="AM30" s="37">
        <v>0</v>
      </c>
      <c r="AN30" s="37">
        <v>0</v>
      </c>
      <c r="AO30" s="37">
        <v>0</v>
      </c>
      <c r="AP30" s="38">
        <v>0</v>
      </c>
      <c r="AQ30" s="56">
        <f t="shared" si="7"/>
        <v>0</v>
      </c>
      <c r="AR30" s="37">
        <f t="shared" si="8"/>
        <v>0</v>
      </c>
      <c r="AS30" s="37">
        <f t="shared" si="9"/>
        <v>0</v>
      </c>
      <c r="AT30" s="57">
        <f t="shared" si="10"/>
        <v>0</v>
      </c>
      <c r="AU30" s="58">
        <v>0</v>
      </c>
      <c r="AV30" s="37">
        <v>0</v>
      </c>
      <c r="AW30" s="37">
        <v>0</v>
      </c>
      <c r="AX30" s="37">
        <v>0</v>
      </c>
      <c r="AY30" s="21"/>
      <c r="AZ30" s="21"/>
      <c r="BA30" s="21"/>
      <c r="BB30" s="21"/>
    </row>
    <row r="31" spans="1:54" ht="40.200000000000003" customHeight="1" thickBot="1" x14ac:dyDescent="0.35">
      <c r="A31" s="69">
        <v>24</v>
      </c>
      <c r="B31" s="70" t="s">
        <v>44</v>
      </c>
      <c r="C31" s="48">
        <v>36</v>
      </c>
      <c r="D31" s="49">
        <f t="shared" si="0"/>
        <v>72</v>
      </c>
      <c r="E31" s="50"/>
      <c r="F31" s="49"/>
      <c r="G31" s="50">
        <v>0</v>
      </c>
      <c r="H31" s="71">
        <f t="shared" si="4"/>
        <v>0</v>
      </c>
      <c r="I31" s="51"/>
      <c r="J31" s="52"/>
      <c r="K31" s="52"/>
      <c r="L31" s="52"/>
      <c r="M31" s="52"/>
      <c r="N31" s="52"/>
      <c r="O31" s="52"/>
      <c r="P31" s="53"/>
      <c r="Q31" s="54">
        <v>0</v>
      </c>
      <c r="R31" s="42">
        <v>0</v>
      </c>
      <c r="S31" s="42">
        <v>0</v>
      </c>
      <c r="T31" s="55">
        <v>0</v>
      </c>
      <c r="U31" s="42"/>
      <c r="V31" s="42"/>
      <c r="W31" s="42"/>
      <c r="X31" s="42"/>
      <c r="Y31" s="42"/>
      <c r="Z31" s="42"/>
      <c r="AA31" s="42"/>
      <c r="AB31" s="43"/>
      <c r="AC31" s="56">
        <v>0</v>
      </c>
      <c r="AD31" s="37">
        <v>0</v>
      </c>
      <c r="AE31" s="37">
        <v>0</v>
      </c>
      <c r="AF31" s="57">
        <v>0</v>
      </c>
      <c r="AG31" s="40"/>
      <c r="AH31" s="46"/>
      <c r="AI31" s="51">
        <v>0</v>
      </c>
      <c r="AJ31" s="49">
        <v>0</v>
      </c>
      <c r="AK31" s="52">
        <f t="shared" si="5"/>
        <v>0</v>
      </c>
      <c r="AL31" s="52">
        <f t="shared" si="6"/>
        <v>0</v>
      </c>
      <c r="AM31" s="37">
        <v>0</v>
      </c>
      <c r="AN31" s="37">
        <v>0</v>
      </c>
      <c r="AO31" s="37">
        <v>0</v>
      </c>
      <c r="AP31" s="38">
        <v>0</v>
      </c>
      <c r="AQ31" s="56">
        <f t="shared" si="7"/>
        <v>0</v>
      </c>
      <c r="AR31" s="37">
        <f t="shared" si="8"/>
        <v>0</v>
      </c>
      <c r="AS31" s="37">
        <f t="shared" si="9"/>
        <v>0</v>
      </c>
      <c r="AT31" s="57">
        <f t="shared" si="10"/>
        <v>0</v>
      </c>
      <c r="AU31" s="58">
        <v>0</v>
      </c>
      <c r="AV31" s="37">
        <v>0</v>
      </c>
      <c r="AW31" s="37">
        <v>0</v>
      </c>
      <c r="AX31" s="37">
        <v>0</v>
      </c>
    </row>
    <row r="32" spans="1:54" s="22" customFormat="1" ht="40.200000000000003" customHeight="1" thickBot="1" x14ac:dyDescent="0.35">
      <c r="A32" s="68">
        <v>25</v>
      </c>
      <c r="B32" s="70" t="s">
        <v>54</v>
      </c>
      <c r="C32" s="48">
        <v>16</v>
      </c>
      <c r="D32" s="49">
        <f t="shared" si="0"/>
        <v>32</v>
      </c>
      <c r="E32" s="50"/>
      <c r="F32" s="49"/>
      <c r="G32" s="50">
        <v>0</v>
      </c>
      <c r="H32" s="71">
        <f t="shared" si="4"/>
        <v>0</v>
      </c>
      <c r="I32" s="51"/>
      <c r="J32" s="52"/>
      <c r="K32" s="52"/>
      <c r="L32" s="52"/>
      <c r="M32" s="52"/>
      <c r="N32" s="52"/>
      <c r="O32" s="52"/>
      <c r="P32" s="53"/>
      <c r="Q32" s="54">
        <v>0</v>
      </c>
      <c r="R32" s="42">
        <v>0</v>
      </c>
      <c r="S32" s="42">
        <v>0</v>
      </c>
      <c r="T32" s="55">
        <v>0</v>
      </c>
      <c r="U32" s="42"/>
      <c r="V32" s="42"/>
      <c r="W32" s="42"/>
      <c r="X32" s="42"/>
      <c r="Y32" s="42"/>
      <c r="Z32" s="42"/>
      <c r="AA32" s="42"/>
      <c r="AB32" s="43"/>
      <c r="AC32" s="56">
        <v>0</v>
      </c>
      <c r="AD32" s="37">
        <v>0</v>
      </c>
      <c r="AE32" s="37">
        <v>0</v>
      </c>
      <c r="AF32" s="57">
        <v>0</v>
      </c>
      <c r="AG32" s="40"/>
      <c r="AH32" s="46"/>
      <c r="AI32" s="51">
        <v>0</v>
      </c>
      <c r="AJ32" s="49">
        <v>0</v>
      </c>
      <c r="AK32" s="52">
        <f t="shared" si="5"/>
        <v>0</v>
      </c>
      <c r="AL32" s="52">
        <f t="shared" si="6"/>
        <v>0</v>
      </c>
      <c r="AM32" s="37">
        <v>0</v>
      </c>
      <c r="AN32" s="37">
        <v>0</v>
      </c>
      <c r="AO32" s="37">
        <v>0</v>
      </c>
      <c r="AP32" s="38">
        <v>0</v>
      </c>
      <c r="AQ32" s="56">
        <f t="shared" si="7"/>
        <v>0</v>
      </c>
      <c r="AR32" s="37">
        <f t="shared" si="8"/>
        <v>0</v>
      </c>
      <c r="AS32" s="37">
        <f t="shared" si="9"/>
        <v>0</v>
      </c>
      <c r="AT32" s="57">
        <f t="shared" si="10"/>
        <v>0</v>
      </c>
      <c r="AU32" s="58">
        <v>0</v>
      </c>
      <c r="AV32" s="37">
        <v>0</v>
      </c>
      <c r="AW32" s="52">
        <v>0</v>
      </c>
      <c r="AX32" s="52">
        <v>0</v>
      </c>
      <c r="AY32" s="21"/>
      <c r="AZ32" s="21"/>
      <c r="BA32" s="21"/>
      <c r="BB32" s="21"/>
    </row>
    <row r="33" spans="1:54" s="22" customFormat="1" ht="40.200000000000003" customHeight="1" thickBot="1" x14ac:dyDescent="0.35">
      <c r="A33" s="69">
        <v>26</v>
      </c>
      <c r="B33" s="70" t="s">
        <v>45</v>
      </c>
      <c r="C33" s="48">
        <v>7</v>
      </c>
      <c r="D33" s="49">
        <f t="shared" si="0"/>
        <v>14</v>
      </c>
      <c r="E33" s="50"/>
      <c r="F33" s="49"/>
      <c r="G33" s="50">
        <v>0</v>
      </c>
      <c r="H33" s="71">
        <f t="shared" si="4"/>
        <v>0</v>
      </c>
      <c r="I33" s="51"/>
      <c r="J33" s="52"/>
      <c r="K33" s="52"/>
      <c r="L33" s="52"/>
      <c r="M33" s="52"/>
      <c r="N33" s="52"/>
      <c r="O33" s="52"/>
      <c r="P33" s="53"/>
      <c r="Q33" s="54">
        <v>0</v>
      </c>
      <c r="R33" s="42">
        <v>0</v>
      </c>
      <c r="S33" s="42">
        <v>0</v>
      </c>
      <c r="T33" s="55">
        <v>0</v>
      </c>
      <c r="U33" s="42"/>
      <c r="V33" s="42"/>
      <c r="W33" s="42"/>
      <c r="X33" s="42"/>
      <c r="Y33" s="42"/>
      <c r="Z33" s="42"/>
      <c r="AA33" s="42"/>
      <c r="AB33" s="43"/>
      <c r="AC33" s="56">
        <v>0</v>
      </c>
      <c r="AD33" s="37">
        <v>0</v>
      </c>
      <c r="AE33" s="37">
        <v>0</v>
      </c>
      <c r="AF33" s="57">
        <v>0</v>
      </c>
      <c r="AG33" s="40"/>
      <c r="AH33" s="46"/>
      <c r="AI33" s="51">
        <v>0</v>
      </c>
      <c r="AJ33" s="49">
        <v>0</v>
      </c>
      <c r="AK33" s="52">
        <f t="shared" si="5"/>
        <v>0</v>
      </c>
      <c r="AL33" s="52">
        <f t="shared" si="6"/>
        <v>0</v>
      </c>
      <c r="AM33" s="37">
        <v>0</v>
      </c>
      <c r="AN33" s="37">
        <v>0</v>
      </c>
      <c r="AO33" s="37">
        <v>0</v>
      </c>
      <c r="AP33" s="38">
        <v>0</v>
      </c>
      <c r="AQ33" s="56">
        <f t="shared" si="7"/>
        <v>0</v>
      </c>
      <c r="AR33" s="37">
        <f t="shared" si="8"/>
        <v>0</v>
      </c>
      <c r="AS33" s="37">
        <f t="shared" si="9"/>
        <v>0</v>
      </c>
      <c r="AT33" s="57">
        <f t="shared" si="10"/>
        <v>0</v>
      </c>
      <c r="AU33" s="58">
        <v>0</v>
      </c>
      <c r="AV33" s="37">
        <v>0</v>
      </c>
      <c r="AW33" s="52">
        <v>0</v>
      </c>
      <c r="AX33" s="52">
        <v>0</v>
      </c>
      <c r="AY33" s="21"/>
      <c r="AZ33" s="21"/>
      <c r="BA33" s="21"/>
      <c r="BB33" s="21"/>
    </row>
    <row r="34" spans="1:54" ht="40.200000000000003" customHeight="1" thickBot="1" x14ac:dyDescent="0.35">
      <c r="A34" s="68">
        <v>27</v>
      </c>
      <c r="B34" s="70" t="s">
        <v>46</v>
      </c>
      <c r="C34" s="48">
        <v>419</v>
      </c>
      <c r="D34" s="49">
        <f t="shared" si="0"/>
        <v>838</v>
      </c>
      <c r="E34" s="50">
        <v>4</v>
      </c>
      <c r="F34" s="49">
        <v>3</v>
      </c>
      <c r="G34" s="61">
        <v>2</v>
      </c>
      <c r="H34" s="71">
        <f t="shared" si="4"/>
        <v>0.23866348448687352</v>
      </c>
      <c r="I34" s="51">
        <v>0</v>
      </c>
      <c r="J34" s="52">
        <v>0</v>
      </c>
      <c r="K34" s="52">
        <v>4</v>
      </c>
      <c r="L34" s="52">
        <v>94</v>
      </c>
      <c r="M34" s="52">
        <v>0</v>
      </c>
      <c r="N34" s="52">
        <v>0</v>
      </c>
      <c r="O34" s="52">
        <v>3</v>
      </c>
      <c r="P34" s="53">
        <v>59.51</v>
      </c>
      <c r="Q34" s="54">
        <v>0</v>
      </c>
      <c r="R34" s="42">
        <v>0</v>
      </c>
      <c r="S34" s="42">
        <v>5</v>
      </c>
      <c r="T34" s="55">
        <v>57</v>
      </c>
      <c r="U34" s="42"/>
      <c r="V34" s="42"/>
      <c r="W34" s="42"/>
      <c r="X34" s="42"/>
      <c r="Y34" s="42"/>
      <c r="Z34" s="42"/>
      <c r="AA34" s="42"/>
      <c r="AB34" s="43"/>
      <c r="AC34" s="56">
        <v>0</v>
      </c>
      <c r="AD34" s="37">
        <v>0</v>
      </c>
      <c r="AE34" s="37">
        <v>5</v>
      </c>
      <c r="AF34" s="57">
        <v>57</v>
      </c>
      <c r="AG34" s="40">
        <f t="shared" si="1"/>
        <v>4</v>
      </c>
      <c r="AH34" s="46">
        <f t="shared" si="2"/>
        <v>94</v>
      </c>
      <c r="AI34" s="51">
        <v>2</v>
      </c>
      <c r="AJ34" s="49">
        <v>35</v>
      </c>
      <c r="AK34" s="52">
        <f t="shared" si="5"/>
        <v>7</v>
      </c>
      <c r="AL34" s="52">
        <f t="shared" si="6"/>
        <v>92</v>
      </c>
      <c r="AM34" s="37">
        <v>89</v>
      </c>
      <c r="AN34" s="37">
        <v>1149.5999999999999</v>
      </c>
      <c r="AO34" s="37">
        <v>126</v>
      </c>
      <c r="AP34" s="38">
        <v>1749</v>
      </c>
      <c r="AQ34" s="56">
        <f t="shared" si="7"/>
        <v>94</v>
      </c>
      <c r="AR34" s="37">
        <f t="shared" si="8"/>
        <v>1206.5999999999999</v>
      </c>
      <c r="AS34" s="37">
        <f t="shared" si="9"/>
        <v>131</v>
      </c>
      <c r="AT34" s="57">
        <f t="shared" si="10"/>
        <v>1806</v>
      </c>
      <c r="AU34" s="58">
        <v>117</v>
      </c>
      <c r="AV34" s="37">
        <v>722</v>
      </c>
      <c r="AW34" s="37">
        <v>8</v>
      </c>
      <c r="AX34" s="37">
        <v>72</v>
      </c>
    </row>
    <row r="35" spans="1:54" ht="40.200000000000003" customHeight="1" thickBot="1" x14ac:dyDescent="0.35">
      <c r="A35" s="69">
        <v>28</v>
      </c>
      <c r="B35" s="70" t="s">
        <v>49</v>
      </c>
      <c r="C35" s="48">
        <v>800</v>
      </c>
      <c r="D35" s="49">
        <f t="shared" si="0"/>
        <v>1600</v>
      </c>
      <c r="E35" s="50"/>
      <c r="F35" s="49"/>
      <c r="G35" s="50">
        <v>0</v>
      </c>
      <c r="H35" s="71">
        <f t="shared" si="4"/>
        <v>0</v>
      </c>
      <c r="I35" s="51"/>
      <c r="J35" s="52"/>
      <c r="K35" s="52"/>
      <c r="L35" s="52"/>
      <c r="M35" s="52"/>
      <c r="N35" s="52"/>
      <c r="O35" s="52"/>
      <c r="P35" s="53"/>
      <c r="Q35" s="54">
        <v>0</v>
      </c>
      <c r="R35" s="42">
        <v>0</v>
      </c>
      <c r="S35" s="42">
        <v>0</v>
      </c>
      <c r="T35" s="55">
        <v>0</v>
      </c>
      <c r="U35" s="42"/>
      <c r="V35" s="42"/>
      <c r="W35" s="42"/>
      <c r="X35" s="42"/>
      <c r="Y35" s="42"/>
      <c r="Z35" s="42"/>
      <c r="AA35" s="42"/>
      <c r="AB35" s="43"/>
      <c r="AC35" s="56">
        <v>0</v>
      </c>
      <c r="AD35" s="37">
        <v>0</v>
      </c>
      <c r="AE35" s="37">
        <v>0</v>
      </c>
      <c r="AF35" s="57">
        <v>0</v>
      </c>
      <c r="AG35" s="40"/>
      <c r="AH35" s="46"/>
      <c r="AI35" s="51">
        <v>0</v>
      </c>
      <c r="AJ35" s="49">
        <v>0</v>
      </c>
      <c r="AK35" s="82">
        <f t="shared" si="5"/>
        <v>0</v>
      </c>
      <c r="AL35" s="82">
        <f t="shared" si="6"/>
        <v>0</v>
      </c>
      <c r="AM35" s="83">
        <v>0</v>
      </c>
      <c r="AN35" s="83">
        <v>0</v>
      </c>
      <c r="AO35" s="83">
        <v>0</v>
      </c>
      <c r="AP35" s="84">
        <v>0</v>
      </c>
      <c r="AQ35" s="85">
        <f t="shared" si="7"/>
        <v>0</v>
      </c>
      <c r="AR35" s="83">
        <f t="shared" si="8"/>
        <v>0</v>
      </c>
      <c r="AS35" s="83">
        <f t="shared" si="9"/>
        <v>0</v>
      </c>
      <c r="AT35" s="86">
        <f t="shared" si="10"/>
        <v>0</v>
      </c>
      <c r="AU35" s="87">
        <v>0</v>
      </c>
      <c r="AV35" s="83">
        <v>0</v>
      </c>
      <c r="AW35" s="83">
        <v>0</v>
      </c>
      <c r="AX35" s="83">
        <v>0</v>
      </c>
    </row>
    <row r="36" spans="1:54" s="19" customFormat="1" ht="40.200000000000003" customHeight="1" thickBot="1" x14ac:dyDescent="0.55000000000000004">
      <c r="A36" s="16"/>
      <c r="B36" s="17" t="s">
        <v>15</v>
      </c>
      <c r="C36" s="62">
        <f>SUM(C8:C35)</f>
        <v>7300</v>
      </c>
      <c r="D36" s="62">
        <f t="shared" ref="D36:AX36" si="12">SUM(D8:D35)</f>
        <v>14600</v>
      </c>
      <c r="E36" s="62">
        <f t="shared" si="12"/>
        <v>336</v>
      </c>
      <c r="F36" s="62">
        <f t="shared" si="12"/>
        <v>255</v>
      </c>
      <c r="G36" s="62">
        <f t="shared" si="12"/>
        <v>267</v>
      </c>
      <c r="H36" s="90">
        <f>G36/D36*100</f>
        <v>1.8287671232876712</v>
      </c>
      <c r="I36" s="62">
        <f t="shared" si="12"/>
        <v>388</v>
      </c>
      <c r="J36" s="62">
        <f t="shared" si="12"/>
        <v>1325</v>
      </c>
      <c r="K36" s="62">
        <f t="shared" si="12"/>
        <v>329</v>
      </c>
      <c r="L36" s="62">
        <f t="shared" si="12"/>
        <v>3745</v>
      </c>
      <c r="M36" s="62">
        <f t="shared" si="12"/>
        <v>112</v>
      </c>
      <c r="N36" s="62">
        <f t="shared" si="12"/>
        <v>1330.5</v>
      </c>
      <c r="O36" s="62">
        <f t="shared" si="12"/>
        <v>143</v>
      </c>
      <c r="P36" s="62">
        <f t="shared" si="12"/>
        <v>2710.2430400000003</v>
      </c>
      <c r="Q36" s="63">
        <f t="shared" si="12"/>
        <v>117</v>
      </c>
      <c r="R36" s="64">
        <f t="shared" si="12"/>
        <v>2085</v>
      </c>
      <c r="S36" s="63">
        <f t="shared" si="12"/>
        <v>163</v>
      </c>
      <c r="T36" s="64">
        <f t="shared" si="12"/>
        <v>3274</v>
      </c>
      <c r="U36" s="62">
        <f t="shared" si="12"/>
        <v>0</v>
      </c>
      <c r="V36" s="62">
        <f t="shared" si="12"/>
        <v>0</v>
      </c>
      <c r="W36" s="62">
        <f t="shared" si="12"/>
        <v>0</v>
      </c>
      <c r="X36" s="62">
        <f t="shared" si="12"/>
        <v>0</v>
      </c>
      <c r="Y36" s="62">
        <f t="shared" si="12"/>
        <v>0</v>
      </c>
      <c r="Z36" s="62">
        <f t="shared" si="12"/>
        <v>0</v>
      </c>
      <c r="AA36" s="62">
        <f t="shared" si="12"/>
        <v>0</v>
      </c>
      <c r="AB36" s="62">
        <f t="shared" si="12"/>
        <v>0</v>
      </c>
      <c r="AC36" s="63">
        <f t="shared" si="12"/>
        <v>115</v>
      </c>
      <c r="AD36" s="64">
        <f t="shared" si="12"/>
        <v>1937</v>
      </c>
      <c r="AE36" s="63">
        <f t="shared" si="12"/>
        <v>158</v>
      </c>
      <c r="AF36" s="64">
        <f t="shared" si="12"/>
        <v>3070</v>
      </c>
      <c r="AG36" s="64">
        <f t="shared" si="12"/>
        <v>717</v>
      </c>
      <c r="AH36" s="64">
        <f t="shared" si="12"/>
        <v>5070</v>
      </c>
      <c r="AI36" s="64">
        <f t="shared" si="12"/>
        <v>123</v>
      </c>
      <c r="AJ36" s="64">
        <f t="shared" si="12"/>
        <v>2915</v>
      </c>
      <c r="AK36" s="63">
        <f t="shared" si="12"/>
        <v>403</v>
      </c>
      <c r="AL36" s="64">
        <f>SUM(AL8:AL35)</f>
        <v>8274</v>
      </c>
      <c r="AM36" s="62">
        <f t="shared" si="12"/>
        <v>3120</v>
      </c>
      <c r="AN36" s="62">
        <f t="shared" si="12"/>
        <v>59234.292999999991</v>
      </c>
      <c r="AO36" s="62">
        <f t="shared" si="12"/>
        <v>4976</v>
      </c>
      <c r="AP36" s="65">
        <f t="shared" si="12"/>
        <v>80156.472999999998</v>
      </c>
      <c r="AQ36" s="63">
        <f t="shared" ref="AQ36:AT36" si="13">SUM(AQ8:AQ35)</f>
        <v>3400</v>
      </c>
      <c r="AR36" s="66">
        <f t="shared" si="13"/>
        <v>64593.292999999991</v>
      </c>
      <c r="AS36" s="66">
        <f t="shared" si="13"/>
        <v>5139</v>
      </c>
      <c r="AT36" s="88">
        <f t="shared" si="13"/>
        <v>83430.472999999998</v>
      </c>
      <c r="AU36" s="63">
        <f t="shared" si="12"/>
        <v>2451</v>
      </c>
      <c r="AV36" s="66">
        <f t="shared" si="12"/>
        <v>42303.39</v>
      </c>
      <c r="AW36" s="66">
        <f t="shared" si="12"/>
        <v>219</v>
      </c>
      <c r="AX36" s="67">
        <f t="shared" si="12"/>
        <v>2603</v>
      </c>
      <c r="AY36" s="18"/>
      <c r="AZ36" s="18"/>
      <c r="BA36" s="18"/>
      <c r="BB36" s="18"/>
    </row>
    <row r="37" spans="1:54" s="9" customFormat="1" ht="29.25" customHeight="1" x14ac:dyDescent="0.3">
      <c r="A37" s="1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6"/>
      <c r="AG37" s="1"/>
      <c r="AH37" s="1"/>
      <c r="AI37" s="1"/>
      <c r="AJ37" s="1"/>
      <c r="AK37" s="1"/>
      <c r="AL37" s="1"/>
      <c r="AM37" s="1"/>
      <c r="AN37" s="1"/>
      <c r="AO37" s="27"/>
      <c r="AP37" s="20"/>
      <c r="AQ37" s="20"/>
      <c r="AR37" s="20"/>
      <c r="AS37" s="20"/>
      <c r="AT37" s="20"/>
      <c r="AU37" s="20"/>
      <c r="AV37" s="91" t="s">
        <v>30</v>
      </c>
      <c r="AW37" s="8"/>
      <c r="AX37" s="8"/>
      <c r="AY37" s="8"/>
      <c r="AZ37" s="8"/>
      <c r="BA37" s="8"/>
      <c r="BB37" s="8"/>
    </row>
    <row r="38" spans="1:54" s="9" customFormat="1" ht="17.399999999999999" x14ac:dyDescent="0.3">
      <c r="A38" s="1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W38" s="8"/>
      <c r="AX38" s="8"/>
      <c r="AY38" s="8"/>
      <c r="AZ38" s="8"/>
      <c r="BA38" s="8"/>
      <c r="BB38" s="8"/>
    </row>
    <row r="597" spans="5:5" x14ac:dyDescent="0.3">
      <c r="E597" s="13">
        <v>684957</v>
      </c>
    </row>
  </sheetData>
  <mergeCells count="48">
    <mergeCell ref="AW4:AX4"/>
    <mergeCell ref="Q4:T4"/>
    <mergeCell ref="AK5:AL6"/>
    <mergeCell ref="U6:V6"/>
    <mergeCell ref="W6:X6"/>
    <mergeCell ref="AC6:AD6"/>
    <mergeCell ref="AE6:AF6"/>
    <mergeCell ref="Y5:AB5"/>
    <mergeCell ref="Y6:Z6"/>
    <mergeCell ref="AA6:AB6"/>
    <mergeCell ref="AM6:AN6"/>
    <mergeCell ref="AO6:AP6"/>
    <mergeCell ref="AK4:AL4"/>
    <mergeCell ref="AM4:AP4"/>
    <mergeCell ref="AM5:AP5"/>
    <mergeCell ref="AU4:AV4"/>
    <mergeCell ref="AU5:AV6"/>
    <mergeCell ref="B4:B7"/>
    <mergeCell ref="I4:L4"/>
    <mergeCell ref="AC4:AF4"/>
    <mergeCell ref="M6:N6"/>
    <mergeCell ref="O6:P6"/>
    <mergeCell ref="Q6:R6"/>
    <mergeCell ref="S6:T6"/>
    <mergeCell ref="M5:P5"/>
    <mergeCell ref="Q5:T5"/>
    <mergeCell ref="H5:H7"/>
    <mergeCell ref="AQ4:AT4"/>
    <mergeCell ref="AQ5:AT5"/>
    <mergeCell ref="AQ6:AR6"/>
    <mergeCell ref="AS6:AT6"/>
    <mergeCell ref="AI5:AJ6"/>
    <mergeCell ref="AF1:AX1"/>
    <mergeCell ref="C5:C7"/>
    <mergeCell ref="D5:D7"/>
    <mergeCell ref="E5:E7"/>
    <mergeCell ref="F5:F7"/>
    <mergeCell ref="G5:G7"/>
    <mergeCell ref="I5:L5"/>
    <mergeCell ref="I6:J6"/>
    <mergeCell ref="K6:L6"/>
    <mergeCell ref="U5:X5"/>
    <mergeCell ref="AC5:AF5"/>
    <mergeCell ref="AG5:AH6"/>
    <mergeCell ref="A2:AX2"/>
    <mergeCell ref="AW5:AX6"/>
    <mergeCell ref="A3:AX3"/>
    <mergeCell ref="A4:A7"/>
  </mergeCells>
  <pageMargins left="0.35" right="0.2" top="0.41" bottom="0.28999999999999998" header="0.17" footer="0.3"/>
  <pageSetup paperSize="9" scale="36" orientation="landscape" r:id="rId1"/>
  <colBreaks count="2" manualBreakCount="2">
    <brk id="48" max="38" man="1"/>
    <brk id="59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slbc</vt:lpstr>
      <vt:lpstr>slbc!OLE_LINK3</vt:lpstr>
      <vt:lpstr>slbc!Print_Area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SLBC 1</dc:creator>
  <cp:lastModifiedBy>SLPC</cp:lastModifiedBy>
  <cp:lastPrinted>2020-12-08T06:28:30Z</cp:lastPrinted>
  <dcterms:created xsi:type="dcterms:W3CDTF">2019-10-29T11:22:37Z</dcterms:created>
  <dcterms:modified xsi:type="dcterms:W3CDTF">2020-12-08T06:28:32Z</dcterms:modified>
</cp:coreProperties>
</file>