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PMSBY_PMJJBY Target-Achiev." sheetId="1" r:id="rId1"/>
  </sheets>
  <definedNames>
    <definedName name="_xlnm.Print_Area" localSheetId="0">'PMSBY_PMJJBY Target-Achiev.'!$A$1:$AH$39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9" i="1" l="1"/>
  <c r="V29" i="1"/>
  <c r="G29" i="1"/>
  <c r="H29" i="1"/>
  <c r="Z36" i="1" l="1"/>
  <c r="O36" i="1"/>
  <c r="P36" i="1"/>
  <c r="AA36" i="1" l="1"/>
  <c r="AB36" i="1"/>
  <c r="AC36" i="1"/>
  <c r="AD36" i="1"/>
  <c r="N36" i="1" l="1"/>
  <c r="Y36" i="1"/>
  <c r="M36" i="1"/>
  <c r="K36" i="1" l="1"/>
  <c r="L36" i="1"/>
  <c r="AE8" i="1" l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F7" i="1"/>
  <c r="AE7" i="1"/>
  <c r="X36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30" i="1"/>
  <c r="R30" i="1"/>
  <c r="Q31" i="1"/>
  <c r="R31" i="1"/>
  <c r="Q32" i="1"/>
  <c r="R32" i="1"/>
  <c r="Q33" i="1"/>
  <c r="R33" i="1"/>
  <c r="Q34" i="1"/>
  <c r="R34" i="1"/>
  <c r="Q35" i="1"/>
  <c r="R35" i="1"/>
  <c r="R7" i="1"/>
  <c r="Q7" i="1"/>
  <c r="J36" i="1"/>
  <c r="AE36" i="1" l="1"/>
  <c r="AF36" i="1"/>
  <c r="Q36" i="1"/>
  <c r="R36" i="1" l="1"/>
  <c r="W36" i="1" l="1"/>
  <c r="I36" i="1"/>
  <c r="E36" i="1"/>
  <c r="U35" i="1" l="1"/>
  <c r="G35" i="1"/>
  <c r="U34" i="1"/>
  <c r="G34" i="1"/>
  <c r="U33" i="1"/>
  <c r="G33" i="1"/>
  <c r="U32" i="1"/>
  <c r="G32" i="1"/>
  <c r="U31" i="1"/>
  <c r="G31" i="1"/>
  <c r="U30" i="1"/>
  <c r="G30" i="1"/>
  <c r="U28" i="1"/>
  <c r="G28" i="1"/>
  <c r="U27" i="1"/>
  <c r="G27" i="1"/>
  <c r="U26" i="1"/>
  <c r="G26" i="1"/>
  <c r="U25" i="1"/>
  <c r="G25" i="1"/>
  <c r="U24" i="1"/>
  <c r="G24" i="1"/>
  <c r="U23" i="1"/>
  <c r="G23" i="1"/>
  <c r="U22" i="1"/>
  <c r="G22" i="1"/>
  <c r="U21" i="1"/>
  <c r="G21" i="1"/>
  <c r="U20" i="1"/>
  <c r="G20" i="1"/>
  <c r="U19" i="1"/>
  <c r="G19" i="1"/>
  <c r="U18" i="1"/>
  <c r="G18" i="1"/>
  <c r="U17" i="1"/>
  <c r="G17" i="1"/>
  <c r="U16" i="1"/>
  <c r="G16" i="1"/>
  <c r="U15" i="1"/>
  <c r="G15" i="1"/>
  <c r="U14" i="1"/>
  <c r="G14" i="1"/>
  <c r="U13" i="1"/>
  <c r="G13" i="1"/>
  <c r="U12" i="1"/>
  <c r="G12" i="1"/>
  <c r="U11" i="1"/>
  <c r="G11" i="1"/>
  <c r="U10" i="1"/>
  <c r="G10" i="1"/>
  <c r="U9" i="1"/>
  <c r="G9" i="1"/>
  <c r="U8" i="1"/>
  <c r="G8" i="1"/>
  <c r="U7" i="1"/>
  <c r="G7" i="1"/>
  <c r="H9" i="1" l="1"/>
  <c r="S9" i="1"/>
  <c r="H15" i="1"/>
  <c r="S15" i="1"/>
  <c r="H21" i="1"/>
  <c r="S21" i="1"/>
  <c r="H27" i="1"/>
  <c r="S27" i="1"/>
  <c r="H30" i="1"/>
  <c r="S30" i="1"/>
  <c r="V7" i="1"/>
  <c r="AG7" i="1"/>
  <c r="V13" i="1"/>
  <c r="AG13" i="1"/>
  <c r="V15" i="1"/>
  <c r="AG15" i="1"/>
  <c r="V17" i="1"/>
  <c r="AG17" i="1"/>
  <c r="V19" i="1"/>
  <c r="AG19" i="1"/>
  <c r="V21" i="1"/>
  <c r="AG21" i="1"/>
  <c r="V23" i="1"/>
  <c r="AG23" i="1"/>
  <c r="V25" i="1"/>
  <c r="AG25" i="1"/>
  <c r="V27" i="1"/>
  <c r="AG27" i="1"/>
  <c r="V30" i="1"/>
  <c r="AG30" i="1"/>
  <c r="V32" i="1"/>
  <c r="AG32" i="1"/>
  <c r="V34" i="1"/>
  <c r="AG34" i="1"/>
  <c r="H11" i="1"/>
  <c r="S11" i="1"/>
  <c r="H19" i="1"/>
  <c r="S19" i="1"/>
  <c r="H25" i="1"/>
  <c r="S25" i="1"/>
  <c r="H32" i="1"/>
  <c r="S32" i="1"/>
  <c r="V9" i="1"/>
  <c r="AG9" i="1"/>
  <c r="H8" i="1"/>
  <c r="S8" i="1"/>
  <c r="H10" i="1"/>
  <c r="S10" i="1"/>
  <c r="H12" i="1"/>
  <c r="S12" i="1"/>
  <c r="H14" i="1"/>
  <c r="S14" i="1"/>
  <c r="H16" i="1"/>
  <c r="S16" i="1"/>
  <c r="H18" i="1"/>
  <c r="S18" i="1"/>
  <c r="H20" i="1"/>
  <c r="S20" i="1"/>
  <c r="H22" i="1"/>
  <c r="S22" i="1"/>
  <c r="H24" i="1"/>
  <c r="S24" i="1"/>
  <c r="H26" i="1"/>
  <c r="S26" i="1"/>
  <c r="H28" i="1"/>
  <c r="S28" i="1"/>
  <c r="H31" i="1"/>
  <c r="S31" i="1"/>
  <c r="H33" i="1"/>
  <c r="S33" i="1"/>
  <c r="S35" i="1"/>
  <c r="H35" i="1"/>
  <c r="H7" i="1"/>
  <c r="S7" i="1"/>
  <c r="H13" i="1"/>
  <c r="S13" i="1"/>
  <c r="H17" i="1"/>
  <c r="S17" i="1"/>
  <c r="H23" i="1"/>
  <c r="S23" i="1"/>
  <c r="S34" i="1"/>
  <c r="H34" i="1"/>
  <c r="V11" i="1"/>
  <c r="AG11" i="1"/>
  <c r="V8" i="1"/>
  <c r="AG8" i="1"/>
  <c r="V10" i="1"/>
  <c r="AG10" i="1"/>
  <c r="V12" i="1"/>
  <c r="AG12" i="1"/>
  <c r="V14" i="1"/>
  <c r="AG14" i="1"/>
  <c r="V16" i="1"/>
  <c r="AG16" i="1"/>
  <c r="V18" i="1"/>
  <c r="AG18" i="1"/>
  <c r="V20" i="1"/>
  <c r="AG20" i="1"/>
  <c r="V22" i="1"/>
  <c r="AG22" i="1"/>
  <c r="V24" i="1"/>
  <c r="AG24" i="1"/>
  <c r="V26" i="1"/>
  <c r="AG26" i="1"/>
  <c r="V28" i="1"/>
  <c r="AG28" i="1"/>
  <c r="V31" i="1"/>
  <c r="AG31" i="1"/>
  <c r="V33" i="1"/>
  <c r="AG33" i="1"/>
  <c r="V35" i="1"/>
  <c r="AG35" i="1"/>
  <c r="G36" i="1"/>
  <c r="S36" i="1" s="1"/>
  <c r="U36" i="1"/>
  <c r="AG36" i="1" s="1"/>
  <c r="H36" i="1" l="1"/>
  <c r="V36" i="1"/>
</calcChain>
</file>

<file path=xl/sharedStrings.xml><?xml version="1.0" encoding="utf-8"?>
<sst xmlns="http://schemas.openxmlformats.org/spreadsheetml/2006/main" count="80" uniqueCount="52">
  <si>
    <t>SR. NO.</t>
  </si>
  <si>
    <t>NAME OF BANK</t>
  </si>
  <si>
    <t xml:space="preserve">Annual Target of 60 Cases per branch  </t>
  </si>
  <si>
    <t xml:space="preserve">Annual Target of 20 Cases per branch 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</si>
  <si>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</si>
  <si>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</si>
  <si>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</si>
  <si>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</si>
  <si>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</si>
  <si>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</si>
  <si>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</si>
  <si>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</si>
  <si>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</si>
  <si>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</si>
  <si>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</si>
  <si>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</si>
  <si>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</si>
  <si>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JAMMU AND KASHMIR BANK LTD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</si>
  <si>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</si>
  <si>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</si>
  <si>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</si>
  <si>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</si>
  <si>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</si>
  <si>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</si>
  <si>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</si>
  <si>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</si>
  <si>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</si>
  <si>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</si>
  <si>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</si>
  <si>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</si>
  <si>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</si>
  <si>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</si>
  <si>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TOTAL</t>
  </si>
  <si>
    <t>SLBC-Punjab</t>
  </si>
  <si>
    <t>Achievement as on 30.09.2020 (01.04.2020 to 30.09.2020)</t>
  </si>
  <si>
    <t>Pro-rata Targets as on 31.12.2020 (01.04.2020 to 31.12.2020)</t>
  </si>
  <si>
    <t>Achievement as on 31.12.2020 (01.04.2020 to 31.12.2020)</t>
  </si>
  <si>
    <t>Progress during (01.10.2020 to 31.12.2020)</t>
  </si>
  <si>
    <t>MALE</t>
  </si>
  <si>
    <t>FEMALE</t>
  </si>
  <si>
    <t>Annual Targets</t>
  </si>
  <si>
    <t>SLBC Punjab</t>
  </si>
  <si>
    <t>Achievement as on 31.03.2021 (01.04.2020 to 31.03.2021)</t>
  </si>
  <si>
    <t>Number of Branches as on 30.06.2021</t>
  </si>
  <si>
    <t>Progress during (01.04.2021 to 30.06.2021)</t>
  </si>
  <si>
    <t>Achievement as on 30.06.2021 (01.04.2021 to 30.06.2021)</t>
  </si>
  <si>
    <t>% age Achievement as on 30.06.2021</t>
  </si>
  <si>
    <t>BANK WISE POSITION IN RESPECT OF PMSBY/PMJJBY OF PUNJAB STATE AS ON 30.06.2021</t>
  </si>
  <si>
    <t>RBL Bank</t>
  </si>
  <si>
    <t>Annexure- 22.1</t>
  </si>
  <si>
    <t xml:space="preserve">PRADHAN MANTRI SURAKSHA BIMA YOJNA (Annual Target of 60 Cases per branch) </t>
  </si>
  <si>
    <t xml:space="preserve">PRADHAN MANTRI JEEVAN JYOTI BIMA YOJNA (Annual Target of 20 Cases per  branch)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</si>
</sst>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Times New Roman"/>
    </font>
    <font>
      <sz val="14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4"/>
      <color theme="1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24"/>
      <name val="Arial"/>
      <family val="2"/>
    </font>
    <font>
      <sz val="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7" fillId="0" borderId="19" xfId="1" applyFont="1" applyFill="1" applyBorder="1" applyAlignment="1">
      <alignment vertical="center"/>
    </xf>
    <xf numFmtId="0" fontId="11" fillId="0" borderId="3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/>
    </xf>
    <xf numFmtId="1" fontId="11" fillId="0" borderId="3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3" xfId="2" applyFont="1" applyFill="1" applyBorder="1" applyAlignment="1">
      <alignment horizontal="right"/>
    </xf>
    <xf numFmtId="0" fontId="10" fillId="2" borderId="0" xfId="0" applyFont="1" applyFill="1"/>
    <xf numFmtId="0" fontId="10" fillId="0" borderId="0" xfId="0" applyFont="1" applyFill="1"/>
    <xf numFmtId="0" fontId="1" fillId="0" borderId="0" xfId="0" applyFont="1" applyFill="1"/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right"/>
    </xf>
    <xf numFmtId="2" fontId="11" fillId="0" borderId="39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right" vertical="center"/>
    </xf>
    <xf numFmtId="1" fontId="11" fillId="0" borderId="25" xfId="0" applyNumberFormat="1" applyFont="1" applyFill="1" applyBorder="1" applyAlignment="1">
      <alignment horizontal="right" vertical="center"/>
    </xf>
    <xf numFmtId="2" fontId="11" fillId="0" borderId="25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 vertical="center"/>
    </xf>
    <xf numFmtId="0" fontId="11" fillId="0" borderId="12" xfId="2" applyFont="1" applyFill="1" applyBorder="1" applyAlignment="1">
      <alignment horizontal="right" vertical="center"/>
    </xf>
    <xf numFmtId="1" fontId="11" fillId="0" borderId="12" xfId="2" applyNumberFormat="1" applyFont="1" applyFill="1" applyBorder="1" applyAlignment="1">
      <alignment horizontal="right" vertical="center"/>
    </xf>
    <xf numFmtId="1" fontId="11" fillId="0" borderId="25" xfId="2" applyNumberFormat="1" applyFont="1" applyFill="1" applyBorder="1" applyAlignment="1">
      <alignment horizontal="right" vertical="center"/>
    </xf>
    <xf numFmtId="2" fontId="11" fillId="0" borderId="29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1" fontId="11" fillId="0" borderId="15" xfId="2" applyNumberFormat="1" applyFont="1" applyFill="1" applyBorder="1" applyAlignment="1">
      <alignment horizontal="right" vertical="center"/>
    </xf>
    <xf numFmtId="1" fontId="11" fillId="0" borderId="17" xfId="2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5" xfId="2" applyFont="1" applyFill="1" applyBorder="1" applyAlignment="1">
      <alignment horizontal="right" vertical="center"/>
    </xf>
    <xf numFmtId="1" fontId="11" fillId="0" borderId="15" xfId="3" applyNumberFormat="1" applyFont="1" applyFill="1" applyBorder="1" applyAlignment="1">
      <alignment horizontal="right" vertical="center"/>
    </xf>
    <xf numFmtId="1" fontId="11" fillId="0" borderId="17" xfId="3" applyNumberFormat="1" applyFont="1" applyFill="1" applyBorder="1" applyAlignment="1">
      <alignment horizontal="right" vertical="center"/>
    </xf>
    <xf numFmtId="1" fontId="11" fillId="0" borderId="15" xfId="0" applyNumberFormat="1" applyFont="1" applyFill="1" applyBorder="1" applyAlignment="1">
      <alignment horizontal="right"/>
    </xf>
    <xf numFmtId="1" fontId="11" fillId="0" borderId="17" xfId="0" applyNumberFormat="1" applyFont="1" applyFill="1" applyBorder="1" applyAlignment="1">
      <alignment horizontal="right"/>
    </xf>
    <xf numFmtId="1" fontId="11" fillId="0" borderId="25" xfId="0" applyNumberFormat="1" applyFont="1" applyFill="1" applyBorder="1" applyAlignment="1">
      <alignment horizontal="right"/>
    </xf>
    <xf numFmtId="1" fontId="11" fillId="0" borderId="15" xfId="0" applyNumberFormat="1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horizontal="right" wrapText="1"/>
    </xf>
    <xf numFmtId="1" fontId="11" fillId="0" borderId="17" xfId="0" applyNumberFormat="1" applyFont="1" applyFill="1" applyBorder="1" applyAlignment="1">
      <alignment horizontal="right" wrapText="1"/>
    </xf>
    <xf numFmtId="1" fontId="11" fillId="0" borderId="25" xfId="0" applyNumberFormat="1" applyFont="1" applyFill="1" applyBorder="1" applyAlignment="1">
      <alignment horizontal="right" wrapText="1"/>
    </xf>
    <xf numFmtId="1" fontId="11" fillId="0" borderId="15" xfId="0" applyNumberFormat="1" applyFont="1" applyFill="1" applyBorder="1" applyAlignment="1">
      <alignment horizontal="right" vertical="center"/>
    </xf>
    <xf numFmtId="1" fontId="11" fillId="0" borderId="17" xfId="0" applyNumberFormat="1" applyFont="1" applyFill="1" applyBorder="1" applyAlignment="1">
      <alignment horizontal="right" vertical="center"/>
    </xf>
    <xf numFmtId="1" fontId="11" fillId="0" borderId="15" xfId="0" applyNumberFormat="1" applyFont="1" applyFill="1" applyBorder="1" applyAlignment="1">
      <alignment horizontal="right" vertical="top" wrapText="1"/>
    </xf>
    <xf numFmtId="1" fontId="11" fillId="0" borderId="17" xfId="0" applyNumberFormat="1" applyFont="1" applyFill="1" applyBorder="1" applyAlignment="1">
      <alignment horizontal="right" vertical="top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7" xfId="0" applyNumberFormat="1" applyFont="1" applyFill="1" applyBorder="1" applyAlignment="1">
      <alignment horizontal="right" vertical="center" wrapText="1"/>
    </xf>
    <xf numFmtId="1" fontId="11" fillId="0" borderId="25" xfId="0" applyNumberFormat="1" applyFont="1" applyFill="1" applyBorder="1" applyAlignment="1">
      <alignment horizontal="right" vertical="center" wrapText="1"/>
    </xf>
    <xf numFmtId="1" fontId="11" fillId="0" borderId="15" xfId="4" applyNumberFormat="1" applyFont="1" applyFill="1" applyBorder="1" applyAlignment="1">
      <alignment horizontal="right"/>
    </xf>
    <xf numFmtId="1" fontId="11" fillId="0" borderId="17" xfId="4" applyNumberFormat="1" applyFont="1" applyFill="1" applyBorder="1" applyAlignment="1">
      <alignment horizontal="right"/>
    </xf>
    <xf numFmtId="1" fontId="11" fillId="0" borderId="25" xfId="4" applyNumberFormat="1" applyFont="1" applyFill="1" applyBorder="1" applyAlignment="1">
      <alignment horizontal="right"/>
    </xf>
    <xf numFmtId="1" fontId="11" fillId="0" borderId="15" xfId="1" applyNumberFormat="1" applyFont="1" applyFill="1" applyBorder="1" applyAlignment="1">
      <alignment horizontal="right"/>
    </xf>
    <xf numFmtId="1" fontId="11" fillId="0" borderId="17" xfId="1" applyNumberFormat="1" applyFont="1" applyFill="1" applyBorder="1" applyAlignment="1">
      <alignment horizontal="right"/>
    </xf>
    <xf numFmtId="1" fontId="11" fillId="0" borderId="25" xfId="1" applyNumberFormat="1" applyFont="1" applyFill="1" applyBorder="1" applyAlignment="1">
      <alignment horizontal="right"/>
    </xf>
    <xf numFmtId="0" fontId="11" fillId="0" borderId="15" xfId="0" applyFont="1" applyFill="1" applyBorder="1"/>
    <xf numFmtId="0" fontId="11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1" fontId="11" fillId="0" borderId="20" xfId="0" applyNumberFormat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1" fontId="11" fillId="0" borderId="26" xfId="0" applyNumberFormat="1" applyFont="1" applyFill="1" applyBorder="1" applyAlignment="1">
      <alignment horizontal="right"/>
    </xf>
    <xf numFmtId="1" fontId="11" fillId="0" borderId="26" xfId="0" applyNumberFormat="1" applyFont="1" applyFill="1" applyBorder="1" applyAlignment="1">
      <alignment horizontal="right" vertical="center"/>
    </xf>
    <xf numFmtId="2" fontId="11" fillId="0" borderId="26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 vertical="center"/>
    </xf>
    <xf numFmtId="0" fontId="11" fillId="0" borderId="20" xfId="2" applyFont="1" applyFill="1" applyBorder="1" applyAlignment="1">
      <alignment horizontal="right" vertical="center"/>
    </xf>
    <xf numFmtId="0" fontId="11" fillId="0" borderId="24" xfId="2" applyFont="1" applyFill="1" applyBorder="1" applyAlignment="1">
      <alignment horizontal="right" vertical="center"/>
    </xf>
    <xf numFmtId="1" fontId="11" fillId="0" borderId="26" xfId="2" applyNumberFormat="1" applyFont="1" applyFill="1" applyBorder="1" applyAlignment="1">
      <alignment horizontal="right" vertical="center"/>
    </xf>
    <xf numFmtId="2" fontId="11" fillId="0" borderId="38" xfId="0" applyNumberFormat="1" applyFont="1" applyFill="1" applyBorder="1" applyAlignment="1">
      <alignment horizontal="right"/>
    </xf>
    <xf numFmtId="0" fontId="7" fillId="0" borderId="13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 wrapText="1"/>
    </xf>
    <xf numFmtId="0" fontId="7" fillId="0" borderId="21" xfId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">
    <cellStyle name="Excel Built-in Normal" xfId="2"/>
    <cellStyle name="Excel Built-in Normal 1" xfId="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tabSelected="1" view="pageBreakPreview" zoomScale="39" zoomScaleSheetLayoutView="39" workbookViewId="0">
      <selection activeCell="A3" sqref="A3:XFD3"/>
    </sheetView>
  </sheetViews>
  <sheetFormatPr defaultRowHeight="18" x14ac:dyDescent="0.35"/>
  <cols>
    <col min="1" max="1" width="8.7265625" style="4"/>
    <col min="2" max="2" width="5" style="4" customWidth="1"/>
    <col min="3" max="3" width="13.6328125" customWidth="1"/>
    <col min="4" max="4" width="49" style="1" customWidth="1"/>
    <col min="5" max="5" width="21" customWidth="1"/>
    <col min="6" max="6" width="18.6328125" style="4" customWidth="1"/>
    <col min="7" max="7" width="16.1796875" style="4" customWidth="1"/>
    <col min="8" max="8" width="14.08984375" style="4" hidden="1" customWidth="1"/>
    <col min="9" max="9" width="5.90625" style="3" hidden="1" customWidth="1"/>
    <col min="10" max="10" width="10.7265625" style="3" hidden="1" customWidth="1"/>
    <col min="11" max="11" width="12.7265625" style="3" hidden="1" customWidth="1"/>
    <col min="12" max="12" width="15" style="3" hidden="1" customWidth="1"/>
    <col min="13" max="13" width="17" style="3" customWidth="1"/>
    <col min="14" max="14" width="14" style="3" customWidth="1"/>
    <col min="15" max="15" width="15.1796875" style="3" customWidth="1"/>
    <col min="16" max="16" width="14" style="3" customWidth="1"/>
    <col min="17" max="17" width="14.26953125" style="3" hidden="1" customWidth="1"/>
    <col min="18" max="18" width="14" style="4" hidden="1" customWidth="1"/>
    <col min="19" max="19" width="19.90625" style="4" customWidth="1"/>
    <col min="20" max="20" width="17.08984375" style="4" customWidth="1"/>
    <col min="21" max="21" width="17.453125" style="4" customWidth="1"/>
    <col min="22" max="22" width="14.453125" style="4" hidden="1" customWidth="1"/>
    <col min="23" max="23" width="13.90625" style="3" hidden="1" customWidth="1"/>
    <col min="24" max="24" width="0.1796875" style="3" customWidth="1"/>
    <col min="25" max="26" width="13.36328125" style="3" customWidth="1"/>
    <col min="27" max="28" width="13.36328125" style="3" hidden="1" customWidth="1"/>
    <col min="29" max="30" width="13.36328125" style="3" customWidth="1"/>
    <col min="31" max="31" width="12.6328125" style="3" hidden="1" customWidth="1"/>
    <col min="32" max="32" width="13.36328125" style="4" hidden="1" customWidth="1"/>
    <col min="33" max="33" width="19.54296875" style="4" customWidth="1"/>
  </cols>
  <sheetData>
    <row r="1" spans="1:34" x14ac:dyDescent="0.35">
      <c r="C1" s="4"/>
      <c r="D1" s="20"/>
      <c r="E1" s="2"/>
      <c r="F1" s="2"/>
      <c r="G1" s="2"/>
      <c r="H1" s="2"/>
      <c r="R1" s="2"/>
      <c r="S1" s="2"/>
      <c r="T1" s="2"/>
      <c r="U1" s="2"/>
      <c r="V1" s="2"/>
      <c r="AF1" s="2"/>
      <c r="AG1" s="2"/>
      <c r="AH1" s="4"/>
    </row>
    <row r="2" spans="1:34" ht="39.6" customHeight="1" thickBot="1" x14ac:dyDescent="0.45">
      <c r="C2" s="6"/>
      <c r="D2" s="6"/>
      <c r="E2" s="6"/>
      <c r="F2" s="113" t="s">
        <v>49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4"/>
    </row>
    <row r="3" spans="1:34" s="118" customFormat="1" ht="47.4" customHeight="1" thickBot="1" x14ac:dyDescent="0.4">
      <c r="A3" s="114"/>
      <c r="B3" s="114"/>
      <c r="C3" s="115" t="s">
        <v>47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7"/>
      <c r="AH3" s="114"/>
    </row>
    <row r="4" spans="1:34" ht="56.25" customHeight="1" thickBot="1" x14ac:dyDescent="0.4">
      <c r="C4" s="103" t="s">
        <v>0</v>
      </c>
      <c r="D4" s="106" t="s">
        <v>1</v>
      </c>
      <c r="E4" s="100" t="s">
        <v>43</v>
      </c>
      <c r="F4" s="86" t="s">
        <v>50</v>
      </c>
      <c r="G4" s="87"/>
      <c r="H4" s="87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9" t="s">
        <v>51</v>
      </c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1"/>
      <c r="AH4" s="4"/>
    </row>
    <row r="5" spans="1:34" ht="109.2" customHeight="1" thickBot="1" x14ac:dyDescent="0.4">
      <c r="C5" s="104"/>
      <c r="D5" s="107"/>
      <c r="E5" s="101"/>
      <c r="F5" s="98" t="s">
        <v>2</v>
      </c>
      <c r="G5" s="96" t="s">
        <v>40</v>
      </c>
      <c r="H5" s="94" t="s">
        <v>35</v>
      </c>
      <c r="I5" s="83" t="s">
        <v>34</v>
      </c>
      <c r="J5" s="83" t="s">
        <v>34</v>
      </c>
      <c r="K5" s="92" t="s">
        <v>37</v>
      </c>
      <c r="L5" s="93"/>
      <c r="M5" s="92" t="s">
        <v>44</v>
      </c>
      <c r="N5" s="93"/>
      <c r="O5" s="92" t="s">
        <v>45</v>
      </c>
      <c r="P5" s="93"/>
      <c r="Q5" s="92" t="s">
        <v>42</v>
      </c>
      <c r="R5" s="93"/>
      <c r="S5" s="109" t="s">
        <v>46</v>
      </c>
      <c r="T5" s="111" t="s">
        <v>3</v>
      </c>
      <c r="U5" s="96" t="s">
        <v>40</v>
      </c>
      <c r="V5" s="94" t="s">
        <v>35</v>
      </c>
      <c r="W5" s="83" t="s">
        <v>34</v>
      </c>
      <c r="X5" s="83" t="s">
        <v>34</v>
      </c>
      <c r="Y5" s="92" t="s">
        <v>44</v>
      </c>
      <c r="Z5" s="93"/>
      <c r="AA5" s="92" t="s">
        <v>37</v>
      </c>
      <c r="AB5" s="93"/>
      <c r="AC5" s="92" t="s">
        <v>45</v>
      </c>
      <c r="AD5" s="93"/>
      <c r="AE5" s="92" t="s">
        <v>36</v>
      </c>
      <c r="AF5" s="93"/>
      <c r="AG5" s="109" t="s">
        <v>46</v>
      </c>
      <c r="AH5" s="4"/>
    </row>
    <row r="6" spans="1:34" ht="24.6" customHeight="1" thickBot="1" x14ac:dyDescent="0.4">
      <c r="C6" s="105"/>
      <c r="D6" s="108"/>
      <c r="E6" s="102"/>
      <c r="F6" s="99"/>
      <c r="G6" s="97"/>
      <c r="H6" s="95"/>
      <c r="I6" s="84" t="s">
        <v>38</v>
      </c>
      <c r="J6" s="85" t="s">
        <v>39</v>
      </c>
      <c r="K6" s="84" t="s">
        <v>38</v>
      </c>
      <c r="L6" s="85" t="s">
        <v>39</v>
      </c>
      <c r="M6" s="84" t="s">
        <v>38</v>
      </c>
      <c r="N6" s="85" t="s">
        <v>39</v>
      </c>
      <c r="O6" s="84" t="s">
        <v>38</v>
      </c>
      <c r="P6" s="85" t="s">
        <v>39</v>
      </c>
      <c r="Q6" s="84" t="s">
        <v>38</v>
      </c>
      <c r="R6" s="85" t="s">
        <v>39</v>
      </c>
      <c r="S6" s="110"/>
      <c r="T6" s="112"/>
      <c r="U6" s="97"/>
      <c r="V6" s="95"/>
      <c r="W6" s="84" t="s">
        <v>38</v>
      </c>
      <c r="X6" s="85" t="s">
        <v>39</v>
      </c>
      <c r="Y6" s="84" t="s">
        <v>38</v>
      </c>
      <c r="Z6" s="85" t="s">
        <v>39</v>
      </c>
      <c r="AA6" s="84" t="s">
        <v>38</v>
      </c>
      <c r="AB6" s="85" t="s">
        <v>39</v>
      </c>
      <c r="AC6" s="84" t="s">
        <v>38</v>
      </c>
      <c r="AD6" s="85" t="s">
        <v>39</v>
      </c>
      <c r="AE6" s="84" t="s">
        <v>38</v>
      </c>
      <c r="AF6" s="85" t="s">
        <v>39</v>
      </c>
      <c r="AG6" s="110"/>
      <c r="AH6" s="4"/>
    </row>
    <row r="7" spans="1:34" s="9" customFormat="1" ht="47.4" customHeight="1" x14ac:dyDescent="0.5">
      <c r="A7" s="19"/>
      <c r="B7" s="19"/>
      <c r="C7" s="21">
        <v>1</v>
      </c>
      <c r="D7" s="79" t="s">
        <v>4</v>
      </c>
      <c r="E7" s="27">
        <v>991</v>
      </c>
      <c r="F7" s="28">
        <v>60</v>
      </c>
      <c r="G7" s="28">
        <f>E7*F7</f>
        <v>59460</v>
      </c>
      <c r="H7" s="28">
        <f>G7*3/4</f>
        <v>44595</v>
      </c>
      <c r="I7" s="29">
        <v>7129</v>
      </c>
      <c r="J7" s="30">
        <v>6629</v>
      </c>
      <c r="K7" s="30">
        <v>4136</v>
      </c>
      <c r="L7" s="30">
        <v>3379</v>
      </c>
      <c r="M7" s="30">
        <v>3224</v>
      </c>
      <c r="N7" s="30">
        <v>2290</v>
      </c>
      <c r="O7" s="30">
        <v>3224</v>
      </c>
      <c r="P7" s="30">
        <v>2290</v>
      </c>
      <c r="Q7" s="30">
        <f t="shared" ref="Q7:Q35" si="0">I7+K7</f>
        <v>11265</v>
      </c>
      <c r="R7" s="30">
        <f t="shared" ref="R7:R35" si="1">J7+L7</f>
        <v>10008</v>
      </c>
      <c r="S7" s="31">
        <f t="shared" ref="S7:S36" si="2">(O7+P7)/G7*100</f>
        <v>9.2734611503531781</v>
      </c>
      <c r="T7" s="32">
        <v>20</v>
      </c>
      <c r="U7" s="33">
        <f t="shared" ref="U7:U35" si="3">E7*T7</f>
        <v>19820</v>
      </c>
      <c r="V7" s="33">
        <f>U7*3/4</f>
        <v>14865</v>
      </c>
      <c r="W7" s="34">
        <v>2641</v>
      </c>
      <c r="X7" s="35">
        <v>2140</v>
      </c>
      <c r="Y7" s="30">
        <v>946</v>
      </c>
      <c r="Z7" s="30">
        <v>645</v>
      </c>
      <c r="AA7" s="30"/>
      <c r="AB7" s="30"/>
      <c r="AC7" s="30">
        <v>946</v>
      </c>
      <c r="AD7" s="30">
        <v>645</v>
      </c>
      <c r="AE7" s="35">
        <f>W7+AA7</f>
        <v>2641</v>
      </c>
      <c r="AF7" s="35">
        <f>X7+AB7</f>
        <v>2140</v>
      </c>
      <c r="AG7" s="36">
        <f>(AC7+AD7)/U7*100</f>
        <v>8.0272452068617568</v>
      </c>
      <c r="AH7" s="19"/>
    </row>
    <row r="8" spans="1:34" s="9" customFormat="1" ht="47.4" customHeight="1" x14ac:dyDescent="0.5">
      <c r="A8" s="19"/>
      <c r="B8" s="19"/>
      <c r="C8" s="22">
        <v>2</v>
      </c>
      <c r="D8" s="80" t="s">
        <v>5</v>
      </c>
      <c r="E8" s="37">
        <v>635</v>
      </c>
      <c r="F8" s="38">
        <v>60</v>
      </c>
      <c r="G8" s="38">
        <f t="shared" ref="G8:G35" si="4">E8*F8</f>
        <v>38100</v>
      </c>
      <c r="H8" s="28">
        <f t="shared" ref="H8:H35" si="5">G8*3/4</f>
        <v>28575</v>
      </c>
      <c r="I8" s="39">
        <v>18842</v>
      </c>
      <c r="J8" s="40">
        <v>17523</v>
      </c>
      <c r="K8" s="35">
        <v>3500</v>
      </c>
      <c r="L8" s="35">
        <v>981</v>
      </c>
      <c r="M8" s="35">
        <v>10961</v>
      </c>
      <c r="N8" s="35">
        <v>7307</v>
      </c>
      <c r="O8" s="35">
        <v>10961</v>
      </c>
      <c r="P8" s="35">
        <v>7307</v>
      </c>
      <c r="Q8" s="30">
        <f t="shared" si="0"/>
        <v>22342</v>
      </c>
      <c r="R8" s="30">
        <f t="shared" si="1"/>
        <v>18504</v>
      </c>
      <c r="S8" s="31">
        <f t="shared" si="2"/>
        <v>47.947506561679795</v>
      </c>
      <c r="T8" s="41">
        <v>20</v>
      </c>
      <c r="U8" s="42">
        <f t="shared" si="3"/>
        <v>12700</v>
      </c>
      <c r="V8" s="33">
        <f t="shared" ref="V8:V35" si="6">U8*3/4</f>
        <v>9525</v>
      </c>
      <c r="W8" s="43">
        <v>7987</v>
      </c>
      <c r="X8" s="44">
        <v>7400</v>
      </c>
      <c r="Y8" s="30">
        <v>5331</v>
      </c>
      <c r="Z8" s="30">
        <v>3554</v>
      </c>
      <c r="AA8" s="30"/>
      <c r="AB8" s="30"/>
      <c r="AC8" s="30">
        <v>5331</v>
      </c>
      <c r="AD8" s="30">
        <v>3554</v>
      </c>
      <c r="AE8" s="35">
        <f t="shared" ref="AE8:AE35" si="7">W8+AA8</f>
        <v>7987</v>
      </c>
      <c r="AF8" s="35">
        <f t="shared" ref="AF8:AF35" si="8">X8+AB8</f>
        <v>7400</v>
      </c>
      <c r="AG8" s="36">
        <f t="shared" ref="AG8:AG36" si="9">(AC8+AD8)/U8*100</f>
        <v>69.960629921259837</v>
      </c>
      <c r="AH8" s="19"/>
    </row>
    <row r="9" spans="1:34" s="18" customFormat="1" ht="47.4" customHeight="1" x14ac:dyDescent="0.5">
      <c r="A9" s="19"/>
      <c r="B9" s="19"/>
      <c r="C9" s="22">
        <v>3</v>
      </c>
      <c r="D9" s="80" t="s">
        <v>6</v>
      </c>
      <c r="E9" s="37">
        <v>167</v>
      </c>
      <c r="F9" s="38">
        <v>60</v>
      </c>
      <c r="G9" s="38">
        <f t="shared" si="4"/>
        <v>10020</v>
      </c>
      <c r="H9" s="28">
        <f t="shared" si="5"/>
        <v>7515</v>
      </c>
      <c r="I9" s="45">
        <v>2141</v>
      </c>
      <c r="J9" s="46">
        <v>1992</v>
      </c>
      <c r="K9" s="47">
        <v>2203</v>
      </c>
      <c r="L9" s="47">
        <v>1571</v>
      </c>
      <c r="M9" s="47">
        <v>1066</v>
      </c>
      <c r="N9" s="47">
        <v>757</v>
      </c>
      <c r="O9" s="47">
        <v>1066</v>
      </c>
      <c r="P9" s="47">
        <v>757</v>
      </c>
      <c r="Q9" s="30">
        <f t="shared" si="0"/>
        <v>4344</v>
      </c>
      <c r="R9" s="30">
        <f t="shared" si="1"/>
        <v>3563</v>
      </c>
      <c r="S9" s="31">
        <f t="shared" si="2"/>
        <v>18.193612774451097</v>
      </c>
      <c r="T9" s="41">
        <v>20</v>
      </c>
      <c r="U9" s="42">
        <f t="shared" si="3"/>
        <v>3340</v>
      </c>
      <c r="V9" s="33">
        <f t="shared" si="6"/>
        <v>2505</v>
      </c>
      <c r="W9" s="45">
        <v>596</v>
      </c>
      <c r="X9" s="46">
        <v>776</v>
      </c>
      <c r="Y9" s="30">
        <v>321</v>
      </c>
      <c r="Z9" s="30">
        <v>253</v>
      </c>
      <c r="AA9" s="30"/>
      <c r="AB9" s="30"/>
      <c r="AC9" s="30">
        <v>321</v>
      </c>
      <c r="AD9" s="30">
        <v>253</v>
      </c>
      <c r="AE9" s="35">
        <f t="shared" si="7"/>
        <v>596</v>
      </c>
      <c r="AF9" s="35">
        <f t="shared" si="8"/>
        <v>776</v>
      </c>
      <c r="AG9" s="36">
        <f t="shared" si="9"/>
        <v>17.185628742514968</v>
      </c>
      <c r="AH9" s="19"/>
    </row>
    <row r="10" spans="1:34" s="18" customFormat="1" ht="47.4" customHeight="1" x14ac:dyDescent="0.5">
      <c r="A10" s="19"/>
      <c r="B10" s="19"/>
      <c r="C10" s="22">
        <v>4</v>
      </c>
      <c r="D10" s="80" t="s">
        <v>7</v>
      </c>
      <c r="E10" s="37">
        <v>177</v>
      </c>
      <c r="F10" s="38">
        <v>60</v>
      </c>
      <c r="G10" s="38">
        <f t="shared" si="4"/>
        <v>10620</v>
      </c>
      <c r="H10" s="28">
        <f t="shared" si="5"/>
        <v>7965</v>
      </c>
      <c r="I10" s="45">
        <v>6177</v>
      </c>
      <c r="J10" s="46">
        <v>5406</v>
      </c>
      <c r="K10" s="47">
        <v>630</v>
      </c>
      <c r="L10" s="47">
        <v>537</v>
      </c>
      <c r="M10" s="47">
        <v>653</v>
      </c>
      <c r="N10" s="47">
        <v>613</v>
      </c>
      <c r="O10" s="47">
        <v>653</v>
      </c>
      <c r="P10" s="47">
        <v>613</v>
      </c>
      <c r="Q10" s="30">
        <f t="shared" si="0"/>
        <v>6807</v>
      </c>
      <c r="R10" s="30">
        <f t="shared" si="1"/>
        <v>5943</v>
      </c>
      <c r="S10" s="31">
        <f t="shared" si="2"/>
        <v>11.92090395480226</v>
      </c>
      <c r="T10" s="41">
        <v>20</v>
      </c>
      <c r="U10" s="42">
        <f t="shared" si="3"/>
        <v>3540</v>
      </c>
      <c r="V10" s="33">
        <f t="shared" si="6"/>
        <v>2655</v>
      </c>
      <c r="W10" s="45">
        <v>1189</v>
      </c>
      <c r="X10" s="46">
        <v>1150</v>
      </c>
      <c r="Y10" s="30">
        <v>210</v>
      </c>
      <c r="Z10" s="30">
        <v>169</v>
      </c>
      <c r="AA10" s="30"/>
      <c r="AB10" s="30"/>
      <c r="AC10" s="30">
        <v>210</v>
      </c>
      <c r="AD10" s="30">
        <v>169</v>
      </c>
      <c r="AE10" s="35">
        <f t="shared" si="7"/>
        <v>1189</v>
      </c>
      <c r="AF10" s="35">
        <f t="shared" si="8"/>
        <v>1150</v>
      </c>
      <c r="AG10" s="36">
        <f t="shared" si="9"/>
        <v>10.706214689265536</v>
      </c>
      <c r="AH10" s="19"/>
    </row>
    <row r="11" spans="1:34" s="9" customFormat="1" ht="47.4" customHeight="1" x14ac:dyDescent="0.5">
      <c r="A11" s="19"/>
      <c r="B11" s="19"/>
      <c r="C11" s="22">
        <v>5</v>
      </c>
      <c r="D11" s="80" t="s">
        <v>8</v>
      </c>
      <c r="E11" s="37">
        <v>158</v>
      </c>
      <c r="F11" s="38">
        <v>60</v>
      </c>
      <c r="G11" s="38">
        <f t="shared" si="4"/>
        <v>9480</v>
      </c>
      <c r="H11" s="28">
        <f t="shared" si="5"/>
        <v>7110</v>
      </c>
      <c r="I11" s="45">
        <v>766</v>
      </c>
      <c r="J11" s="46">
        <v>678</v>
      </c>
      <c r="K11" s="47">
        <v>4405</v>
      </c>
      <c r="L11" s="47">
        <v>3545</v>
      </c>
      <c r="M11" s="47">
        <v>5141</v>
      </c>
      <c r="N11" s="47">
        <v>3427</v>
      </c>
      <c r="O11" s="47">
        <v>5141</v>
      </c>
      <c r="P11" s="47">
        <v>3427</v>
      </c>
      <c r="Q11" s="30">
        <f t="shared" si="0"/>
        <v>5171</v>
      </c>
      <c r="R11" s="30">
        <f t="shared" si="1"/>
        <v>4223</v>
      </c>
      <c r="S11" s="31">
        <f t="shared" si="2"/>
        <v>90.379746835443044</v>
      </c>
      <c r="T11" s="41">
        <v>20</v>
      </c>
      <c r="U11" s="42">
        <f t="shared" si="3"/>
        <v>3160</v>
      </c>
      <c r="V11" s="33">
        <f t="shared" si="6"/>
        <v>2370</v>
      </c>
      <c r="W11" s="45">
        <v>133</v>
      </c>
      <c r="X11" s="46">
        <v>189</v>
      </c>
      <c r="Y11" s="30">
        <v>1363</v>
      </c>
      <c r="Z11" s="30">
        <v>907</v>
      </c>
      <c r="AA11" s="30"/>
      <c r="AB11" s="30"/>
      <c r="AC11" s="30">
        <v>1363</v>
      </c>
      <c r="AD11" s="30">
        <v>907</v>
      </c>
      <c r="AE11" s="35">
        <f t="shared" si="7"/>
        <v>133</v>
      </c>
      <c r="AF11" s="35">
        <f t="shared" si="8"/>
        <v>189</v>
      </c>
      <c r="AG11" s="36">
        <f t="shared" si="9"/>
        <v>71.835443037974684</v>
      </c>
      <c r="AH11" s="19"/>
    </row>
    <row r="12" spans="1:34" s="9" customFormat="1" ht="47.4" customHeight="1" x14ac:dyDescent="0.5">
      <c r="A12" s="19"/>
      <c r="B12" s="19"/>
      <c r="C12" s="22">
        <v>6</v>
      </c>
      <c r="D12" s="80" t="s">
        <v>9</v>
      </c>
      <c r="E12" s="37">
        <v>31</v>
      </c>
      <c r="F12" s="38">
        <v>60</v>
      </c>
      <c r="G12" s="38">
        <f t="shared" si="4"/>
        <v>1860</v>
      </c>
      <c r="H12" s="28">
        <f t="shared" si="5"/>
        <v>1395</v>
      </c>
      <c r="I12" s="45">
        <v>29</v>
      </c>
      <c r="J12" s="46">
        <v>26</v>
      </c>
      <c r="K12" s="47">
        <v>26</v>
      </c>
      <c r="L12" s="47">
        <v>20</v>
      </c>
      <c r="M12" s="47">
        <v>280</v>
      </c>
      <c r="N12" s="47">
        <v>108</v>
      </c>
      <c r="O12" s="47">
        <v>280</v>
      </c>
      <c r="P12" s="47">
        <v>108</v>
      </c>
      <c r="Q12" s="30">
        <f t="shared" si="0"/>
        <v>55</v>
      </c>
      <c r="R12" s="30">
        <f t="shared" si="1"/>
        <v>46</v>
      </c>
      <c r="S12" s="31">
        <f t="shared" si="2"/>
        <v>20.86021505376344</v>
      </c>
      <c r="T12" s="41">
        <v>20</v>
      </c>
      <c r="U12" s="42">
        <f t="shared" si="3"/>
        <v>620</v>
      </c>
      <c r="V12" s="33">
        <f t="shared" si="6"/>
        <v>465</v>
      </c>
      <c r="W12" s="45">
        <v>42</v>
      </c>
      <c r="X12" s="46">
        <v>53</v>
      </c>
      <c r="Y12" s="30">
        <v>105</v>
      </c>
      <c r="Z12" s="30">
        <v>99</v>
      </c>
      <c r="AA12" s="30"/>
      <c r="AB12" s="30"/>
      <c r="AC12" s="30">
        <v>105</v>
      </c>
      <c r="AD12" s="30">
        <v>99</v>
      </c>
      <c r="AE12" s="35">
        <f t="shared" si="7"/>
        <v>42</v>
      </c>
      <c r="AF12" s="35">
        <f t="shared" si="8"/>
        <v>53</v>
      </c>
      <c r="AG12" s="36">
        <f t="shared" si="9"/>
        <v>32.903225806451616</v>
      </c>
      <c r="AH12" s="19"/>
    </row>
    <row r="13" spans="1:34" s="9" customFormat="1" ht="47.4" customHeight="1" x14ac:dyDescent="0.5">
      <c r="A13" s="19"/>
      <c r="B13" s="19"/>
      <c r="C13" s="22">
        <v>7</v>
      </c>
      <c r="D13" s="80" t="s">
        <v>10</v>
      </c>
      <c r="E13" s="48">
        <v>266</v>
      </c>
      <c r="F13" s="38">
        <v>60</v>
      </c>
      <c r="G13" s="38">
        <f t="shared" si="4"/>
        <v>15960</v>
      </c>
      <c r="H13" s="28">
        <f t="shared" si="5"/>
        <v>11970</v>
      </c>
      <c r="I13" s="49">
        <v>4791</v>
      </c>
      <c r="J13" s="50">
        <v>4442</v>
      </c>
      <c r="K13" s="51">
        <v>7909</v>
      </c>
      <c r="L13" s="51">
        <v>5256</v>
      </c>
      <c r="M13" s="51">
        <v>1002</v>
      </c>
      <c r="N13" s="51">
        <v>526</v>
      </c>
      <c r="O13" s="51">
        <v>1002</v>
      </c>
      <c r="P13" s="51">
        <v>526</v>
      </c>
      <c r="Q13" s="30">
        <f t="shared" si="0"/>
        <v>12700</v>
      </c>
      <c r="R13" s="30">
        <f t="shared" si="1"/>
        <v>9698</v>
      </c>
      <c r="S13" s="31">
        <f t="shared" si="2"/>
        <v>9.5739348370927324</v>
      </c>
      <c r="T13" s="41">
        <v>20</v>
      </c>
      <c r="U13" s="42">
        <f t="shared" si="3"/>
        <v>5320</v>
      </c>
      <c r="V13" s="33">
        <f t="shared" si="6"/>
        <v>3990</v>
      </c>
      <c r="W13" s="49">
        <v>6010</v>
      </c>
      <c r="X13" s="50">
        <v>5773</v>
      </c>
      <c r="Y13" s="30">
        <v>1423</v>
      </c>
      <c r="Z13" s="30">
        <v>806</v>
      </c>
      <c r="AA13" s="30"/>
      <c r="AB13" s="30"/>
      <c r="AC13" s="30">
        <v>1423</v>
      </c>
      <c r="AD13" s="30">
        <v>806</v>
      </c>
      <c r="AE13" s="35">
        <f t="shared" si="7"/>
        <v>6010</v>
      </c>
      <c r="AF13" s="35">
        <f t="shared" si="8"/>
        <v>5773</v>
      </c>
      <c r="AG13" s="36">
        <f t="shared" si="9"/>
        <v>41.898496240601503</v>
      </c>
      <c r="AH13" s="19"/>
    </row>
    <row r="14" spans="1:34" s="19" customFormat="1" ht="47.4" customHeight="1" x14ac:dyDescent="0.5">
      <c r="C14" s="22">
        <v>8</v>
      </c>
      <c r="D14" s="80" t="s">
        <v>11</v>
      </c>
      <c r="E14" s="37">
        <v>150</v>
      </c>
      <c r="F14" s="38">
        <v>60</v>
      </c>
      <c r="G14" s="38">
        <f t="shared" si="4"/>
        <v>9000</v>
      </c>
      <c r="H14" s="28">
        <f t="shared" si="5"/>
        <v>6750</v>
      </c>
      <c r="I14" s="45">
        <v>750</v>
      </c>
      <c r="J14" s="46">
        <v>711</v>
      </c>
      <c r="K14" s="47">
        <v>1715</v>
      </c>
      <c r="L14" s="47">
        <v>1525</v>
      </c>
      <c r="M14" s="47">
        <v>1063.8</v>
      </c>
      <c r="N14" s="47">
        <v>709.2</v>
      </c>
      <c r="O14" s="47">
        <v>1063.8</v>
      </c>
      <c r="P14" s="47">
        <v>709.2</v>
      </c>
      <c r="Q14" s="30">
        <f t="shared" si="0"/>
        <v>2465</v>
      </c>
      <c r="R14" s="30">
        <f t="shared" si="1"/>
        <v>2236</v>
      </c>
      <c r="S14" s="31">
        <f t="shared" si="2"/>
        <v>19.7</v>
      </c>
      <c r="T14" s="41">
        <v>20</v>
      </c>
      <c r="U14" s="42">
        <f t="shared" si="3"/>
        <v>3000</v>
      </c>
      <c r="V14" s="33">
        <f t="shared" si="6"/>
        <v>2250</v>
      </c>
      <c r="W14" s="45">
        <v>295</v>
      </c>
      <c r="X14" s="46">
        <v>400</v>
      </c>
      <c r="Y14" s="30">
        <v>403.8</v>
      </c>
      <c r="Z14" s="30">
        <v>269.20000000000005</v>
      </c>
      <c r="AA14" s="30"/>
      <c r="AB14" s="30"/>
      <c r="AC14" s="30">
        <v>403.8</v>
      </c>
      <c r="AD14" s="30">
        <v>269.20000000000005</v>
      </c>
      <c r="AE14" s="35">
        <f t="shared" si="7"/>
        <v>295</v>
      </c>
      <c r="AF14" s="35">
        <f t="shared" si="8"/>
        <v>400</v>
      </c>
      <c r="AG14" s="36">
        <f t="shared" si="9"/>
        <v>22.433333333333334</v>
      </c>
    </row>
    <row r="15" spans="1:34" s="9" customFormat="1" ht="47.4" customHeight="1" x14ac:dyDescent="0.5">
      <c r="A15" s="19"/>
      <c r="B15" s="19"/>
      <c r="C15" s="22">
        <v>9</v>
      </c>
      <c r="D15" s="80" t="s">
        <v>12</v>
      </c>
      <c r="E15" s="37">
        <v>216</v>
      </c>
      <c r="F15" s="38">
        <v>60</v>
      </c>
      <c r="G15" s="38">
        <f t="shared" si="4"/>
        <v>12960</v>
      </c>
      <c r="H15" s="28">
        <f t="shared" si="5"/>
        <v>9720</v>
      </c>
      <c r="I15" s="52">
        <v>653</v>
      </c>
      <c r="J15" s="53">
        <v>601</v>
      </c>
      <c r="K15" s="30">
        <v>1012</v>
      </c>
      <c r="L15" s="30">
        <v>802</v>
      </c>
      <c r="M15" s="30">
        <v>3291</v>
      </c>
      <c r="N15" s="30">
        <v>2877</v>
      </c>
      <c r="O15" s="30">
        <v>3291</v>
      </c>
      <c r="P15" s="30">
        <v>2877</v>
      </c>
      <c r="Q15" s="30">
        <f t="shared" si="0"/>
        <v>1665</v>
      </c>
      <c r="R15" s="30">
        <f t="shared" si="1"/>
        <v>1403</v>
      </c>
      <c r="S15" s="31">
        <f t="shared" si="2"/>
        <v>47.592592592592595</v>
      </c>
      <c r="T15" s="41">
        <v>20</v>
      </c>
      <c r="U15" s="42">
        <f t="shared" si="3"/>
        <v>4320</v>
      </c>
      <c r="V15" s="33">
        <f t="shared" si="6"/>
        <v>3240</v>
      </c>
      <c r="W15" s="52">
        <v>319</v>
      </c>
      <c r="X15" s="53">
        <v>435</v>
      </c>
      <c r="Y15" s="30">
        <v>3202</v>
      </c>
      <c r="Z15" s="30">
        <v>2821</v>
      </c>
      <c r="AA15" s="30"/>
      <c r="AB15" s="30"/>
      <c r="AC15" s="30">
        <v>3202</v>
      </c>
      <c r="AD15" s="30">
        <v>2821</v>
      </c>
      <c r="AE15" s="35">
        <f t="shared" si="7"/>
        <v>319</v>
      </c>
      <c r="AF15" s="35">
        <f t="shared" si="8"/>
        <v>435</v>
      </c>
      <c r="AG15" s="36">
        <f t="shared" si="9"/>
        <v>139.4212962962963</v>
      </c>
      <c r="AH15" s="19"/>
    </row>
    <row r="16" spans="1:34" s="9" customFormat="1" ht="47.4" customHeight="1" x14ac:dyDescent="0.5">
      <c r="A16" s="19"/>
      <c r="B16" s="19"/>
      <c r="C16" s="22">
        <v>10</v>
      </c>
      <c r="D16" s="80" t="s">
        <v>13</v>
      </c>
      <c r="E16" s="48">
        <v>102</v>
      </c>
      <c r="F16" s="38">
        <v>60</v>
      </c>
      <c r="G16" s="38">
        <f t="shared" si="4"/>
        <v>6120</v>
      </c>
      <c r="H16" s="28">
        <f t="shared" si="5"/>
        <v>4590</v>
      </c>
      <c r="I16" s="45">
        <v>525</v>
      </c>
      <c r="J16" s="46">
        <v>488</v>
      </c>
      <c r="K16" s="47">
        <v>451</v>
      </c>
      <c r="L16" s="47">
        <v>333</v>
      </c>
      <c r="M16" s="47">
        <v>371</v>
      </c>
      <c r="N16" s="47">
        <v>229</v>
      </c>
      <c r="O16" s="47">
        <v>371</v>
      </c>
      <c r="P16" s="47">
        <v>229</v>
      </c>
      <c r="Q16" s="30">
        <f t="shared" si="0"/>
        <v>976</v>
      </c>
      <c r="R16" s="30">
        <f t="shared" si="1"/>
        <v>821</v>
      </c>
      <c r="S16" s="31">
        <f t="shared" si="2"/>
        <v>9.8039215686274517</v>
      </c>
      <c r="T16" s="41">
        <v>20</v>
      </c>
      <c r="U16" s="42">
        <f t="shared" si="3"/>
        <v>2040</v>
      </c>
      <c r="V16" s="33">
        <f t="shared" si="6"/>
        <v>1530</v>
      </c>
      <c r="W16" s="45">
        <v>554</v>
      </c>
      <c r="X16" s="46">
        <v>412</v>
      </c>
      <c r="Y16" s="30">
        <v>428</v>
      </c>
      <c r="Z16" s="30">
        <v>303</v>
      </c>
      <c r="AA16" s="30"/>
      <c r="AB16" s="30"/>
      <c r="AC16" s="30">
        <v>428</v>
      </c>
      <c r="AD16" s="30">
        <v>303</v>
      </c>
      <c r="AE16" s="35">
        <f t="shared" si="7"/>
        <v>554</v>
      </c>
      <c r="AF16" s="35">
        <f t="shared" si="8"/>
        <v>412</v>
      </c>
      <c r="AG16" s="36">
        <f t="shared" si="9"/>
        <v>35.833333333333336</v>
      </c>
      <c r="AH16" s="19"/>
    </row>
    <row r="17" spans="1:34" s="18" customFormat="1" ht="47.4" customHeight="1" x14ac:dyDescent="0.5">
      <c r="A17" s="19"/>
      <c r="B17" s="19"/>
      <c r="C17" s="22">
        <v>11</v>
      </c>
      <c r="D17" s="80" t="s">
        <v>14</v>
      </c>
      <c r="E17" s="37">
        <v>958</v>
      </c>
      <c r="F17" s="38">
        <v>60</v>
      </c>
      <c r="G17" s="38">
        <f t="shared" si="4"/>
        <v>57480</v>
      </c>
      <c r="H17" s="28">
        <f t="shared" si="5"/>
        <v>43110</v>
      </c>
      <c r="I17" s="45">
        <v>56986</v>
      </c>
      <c r="J17" s="46">
        <v>52849</v>
      </c>
      <c r="K17" s="47">
        <v>30433</v>
      </c>
      <c r="L17" s="47">
        <v>19972</v>
      </c>
      <c r="M17" s="47">
        <v>22504</v>
      </c>
      <c r="N17" s="47">
        <v>0</v>
      </c>
      <c r="O17" s="47">
        <v>22504</v>
      </c>
      <c r="P17" s="47">
        <v>0</v>
      </c>
      <c r="Q17" s="30">
        <f t="shared" si="0"/>
        <v>87419</v>
      </c>
      <c r="R17" s="30">
        <f t="shared" si="1"/>
        <v>72821</v>
      </c>
      <c r="S17" s="31">
        <f t="shared" si="2"/>
        <v>39.151009046624914</v>
      </c>
      <c r="T17" s="41">
        <v>20</v>
      </c>
      <c r="U17" s="42">
        <f t="shared" si="3"/>
        <v>19160</v>
      </c>
      <c r="V17" s="33">
        <f t="shared" si="6"/>
        <v>14370</v>
      </c>
      <c r="W17" s="54">
        <v>13983</v>
      </c>
      <c r="X17" s="55">
        <v>11584</v>
      </c>
      <c r="Y17" s="30">
        <v>4133</v>
      </c>
      <c r="Z17" s="30">
        <v>3012</v>
      </c>
      <c r="AA17" s="30"/>
      <c r="AB17" s="30"/>
      <c r="AC17" s="30">
        <v>4133</v>
      </c>
      <c r="AD17" s="30">
        <v>3012</v>
      </c>
      <c r="AE17" s="35">
        <f t="shared" si="7"/>
        <v>13983</v>
      </c>
      <c r="AF17" s="35">
        <f t="shared" si="8"/>
        <v>11584</v>
      </c>
      <c r="AG17" s="36">
        <f t="shared" si="9"/>
        <v>37.291231732776623</v>
      </c>
      <c r="AH17" s="19"/>
    </row>
    <row r="18" spans="1:34" s="9" customFormat="1" ht="47.4" customHeight="1" x14ac:dyDescent="0.5">
      <c r="A18" s="19"/>
      <c r="B18" s="19"/>
      <c r="C18" s="22">
        <v>12</v>
      </c>
      <c r="D18" s="80" t="s">
        <v>15</v>
      </c>
      <c r="E18" s="37">
        <v>298</v>
      </c>
      <c r="F18" s="38">
        <v>60</v>
      </c>
      <c r="G18" s="38">
        <f t="shared" si="4"/>
        <v>17880</v>
      </c>
      <c r="H18" s="28">
        <f t="shared" si="5"/>
        <v>13410</v>
      </c>
      <c r="I18" s="52">
        <v>11974</v>
      </c>
      <c r="J18" s="53">
        <v>10671</v>
      </c>
      <c r="K18" s="30">
        <v>0</v>
      </c>
      <c r="L18" s="30">
        <v>0</v>
      </c>
      <c r="M18" s="30">
        <v>29753</v>
      </c>
      <c r="N18" s="30">
        <v>18508</v>
      </c>
      <c r="O18" s="30">
        <v>29753</v>
      </c>
      <c r="P18" s="30">
        <v>18508</v>
      </c>
      <c r="Q18" s="30">
        <f t="shared" si="0"/>
        <v>11974</v>
      </c>
      <c r="R18" s="30">
        <f t="shared" si="1"/>
        <v>10671</v>
      </c>
      <c r="S18" s="31">
        <f t="shared" si="2"/>
        <v>269.91610738255031</v>
      </c>
      <c r="T18" s="41">
        <v>20</v>
      </c>
      <c r="U18" s="42">
        <f t="shared" si="3"/>
        <v>5960</v>
      </c>
      <c r="V18" s="33">
        <f t="shared" si="6"/>
        <v>4470</v>
      </c>
      <c r="W18" s="52">
        <v>2727</v>
      </c>
      <c r="X18" s="53">
        <v>2651</v>
      </c>
      <c r="Y18" s="30">
        <v>3129</v>
      </c>
      <c r="Z18" s="30">
        <v>1404</v>
      </c>
      <c r="AA18" s="30"/>
      <c r="AB18" s="30"/>
      <c r="AC18" s="30">
        <v>3129</v>
      </c>
      <c r="AD18" s="30">
        <v>1404</v>
      </c>
      <c r="AE18" s="35">
        <f t="shared" si="7"/>
        <v>2727</v>
      </c>
      <c r="AF18" s="35">
        <f t="shared" si="8"/>
        <v>2651</v>
      </c>
      <c r="AG18" s="36">
        <f t="shared" si="9"/>
        <v>76.057046979865774</v>
      </c>
      <c r="AH18" s="19"/>
    </row>
    <row r="19" spans="1:34" s="9" customFormat="1" ht="47.4" customHeight="1" x14ac:dyDescent="0.5">
      <c r="A19" s="19"/>
      <c r="B19" s="19"/>
      <c r="C19" s="22">
        <v>13</v>
      </c>
      <c r="D19" s="80" t="s">
        <v>16</v>
      </c>
      <c r="E19" s="48">
        <v>80</v>
      </c>
      <c r="F19" s="38">
        <v>60</v>
      </c>
      <c r="G19" s="38">
        <f t="shared" si="4"/>
        <v>4800</v>
      </c>
      <c r="H19" s="28">
        <f t="shared" si="5"/>
        <v>3600</v>
      </c>
      <c r="I19" s="56">
        <v>132</v>
      </c>
      <c r="J19" s="57">
        <v>148</v>
      </c>
      <c r="K19" s="58">
        <v>57</v>
      </c>
      <c r="L19" s="58">
        <v>33</v>
      </c>
      <c r="M19" s="58">
        <v>130</v>
      </c>
      <c r="N19" s="58">
        <v>108</v>
      </c>
      <c r="O19" s="58">
        <v>130</v>
      </c>
      <c r="P19" s="58">
        <v>108</v>
      </c>
      <c r="Q19" s="30">
        <f t="shared" si="0"/>
        <v>189</v>
      </c>
      <c r="R19" s="30">
        <f t="shared" si="1"/>
        <v>181</v>
      </c>
      <c r="S19" s="31">
        <f t="shared" si="2"/>
        <v>4.958333333333333</v>
      </c>
      <c r="T19" s="41">
        <v>20</v>
      </c>
      <c r="U19" s="42">
        <f t="shared" si="3"/>
        <v>1600</v>
      </c>
      <c r="V19" s="33">
        <f t="shared" si="6"/>
        <v>1200</v>
      </c>
      <c r="W19" s="56">
        <v>49</v>
      </c>
      <c r="X19" s="57">
        <v>44</v>
      </c>
      <c r="Y19" s="30">
        <v>89</v>
      </c>
      <c r="Z19" s="30">
        <v>71</v>
      </c>
      <c r="AA19" s="30"/>
      <c r="AB19" s="30"/>
      <c r="AC19" s="30">
        <v>89</v>
      </c>
      <c r="AD19" s="30">
        <v>71</v>
      </c>
      <c r="AE19" s="35">
        <f t="shared" si="7"/>
        <v>49</v>
      </c>
      <c r="AF19" s="35">
        <f t="shared" si="8"/>
        <v>44</v>
      </c>
      <c r="AG19" s="36">
        <f t="shared" si="9"/>
        <v>10</v>
      </c>
      <c r="AH19" s="19"/>
    </row>
    <row r="20" spans="1:34" s="18" customFormat="1" ht="47.4" customHeight="1" x14ac:dyDescent="0.5">
      <c r="A20" s="19"/>
      <c r="B20" s="19"/>
      <c r="C20" s="22">
        <v>14</v>
      </c>
      <c r="D20" s="80" t="s">
        <v>17</v>
      </c>
      <c r="E20" s="37">
        <v>18</v>
      </c>
      <c r="F20" s="38">
        <v>60</v>
      </c>
      <c r="G20" s="38">
        <f t="shared" si="4"/>
        <v>1080</v>
      </c>
      <c r="H20" s="28">
        <f t="shared" si="5"/>
        <v>810</v>
      </c>
      <c r="I20" s="45">
        <v>5</v>
      </c>
      <c r="J20" s="46">
        <v>8</v>
      </c>
      <c r="K20" s="47">
        <v>4</v>
      </c>
      <c r="L20" s="47">
        <v>1</v>
      </c>
      <c r="M20" s="47">
        <v>48</v>
      </c>
      <c r="N20" s="47">
        <v>19</v>
      </c>
      <c r="O20" s="47">
        <v>48</v>
      </c>
      <c r="P20" s="47">
        <v>19</v>
      </c>
      <c r="Q20" s="30">
        <f t="shared" si="0"/>
        <v>9</v>
      </c>
      <c r="R20" s="30">
        <f t="shared" si="1"/>
        <v>9</v>
      </c>
      <c r="S20" s="31">
        <f t="shared" si="2"/>
        <v>6.2037037037037033</v>
      </c>
      <c r="T20" s="41">
        <v>20</v>
      </c>
      <c r="U20" s="42">
        <f t="shared" si="3"/>
        <v>360</v>
      </c>
      <c r="V20" s="33">
        <f t="shared" si="6"/>
        <v>270</v>
      </c>
      <c r="W20" s="45">
        <v>3</v>
      </c>
      <c r="X20" s="46">
        <v>6</v>
      </c>
      <c r="Y20" s="30">
        <v>19</v>
      </c>
      <c r="Z20" s="30">
        <v>7</v>
      </c>
      <c r="AA20" s="30"/>
      <c r="AB20" s="30"/>
      <c r="AC20" s="30">
        <v>19</v>
      </c>
      <c r="AD20" s="30">
        <v>7</v>
      </c>
      <c r="AE20" s="35">
        <f t="shared" si="7"/>
        <v>3</v>
      </c>
      <c r="AF20" s="35">
        <f t="shared" si="8"/>
        <v>6</v>
      </c>
      <c r="AG20" s="36">
        <f t="shared" si="9"/>
        <v>7.2222222222222214</v>
      </c>
      <c r="AH20" s="19"/>
    </row>
    <row r="21" spans="1:34" s="9" customFormat="1" ht="47.4" customHeight="1" x14ac:dyDescent="0.5">
      <c r="A21" s="19"/>
      <c r="B21" s="19"/>
      <c r="C21" s="22">
        <v>15</v>
      </c>
      <c r="D21" s="80" t="s">
        <v>18</v>
      </c>
      <c r="E21" s="48">
        <v>471</v>
      </c>
      <c r="F21" s="38">
        <v>60</v>
      </c>
      <c r="G21" s="38">
        <f t="shared" si="4"/>
        <v>28260</v>
      </c>
      <c r="H21" s="28">
        <f t="shared" si="5"/>
        <v>21195</v>
      </c>
      <c r="I21" s="45">
        <v>303</v>
      </c>
      <c r="J21" s="46">
        <v>291</v>
      </c>
      <c r="K21" s="47">
        <v>1406</v>
      </c>
      <c r="L21" s="47">
        <v>1166</v>
      </c>
      <c r="M21" s="47">
        <v>300</v>
      </c>
      <c r="N21" s="47">
        <v>66</v>
      </c>
      <c r="O21" s="47">
        <v>300</v>
      </c>
      <c r="P21" s="47">
        <v>66</v>
      </c>
      <c r="Q21" s="30">
        <f t="shared" si="0"/>
        <v>1709</v>
      </c>
      <c r="R21" s="30">
        <f t="shared" si="1"/>
        <v>1457</v>
      </c>
      <c r="S21" s="31">
        <f t="shared" si="2"/>
        <v>1.2951167728237793</v>
      </c>
      <c r="T21" s="41">
        <v>20</v>
      </c>
      <c r="U21" s="42">
        <f t="shared" si="3"/>
        <v>9420</v>
      </c>
      <c r="V21" s="33">
        <f t="shared" si="6"/>
        <v>7065</v>
      </c>
      <c r="W21" s="45">
        <v>74</v>
      </c>
      <c r="X21" s="46">
        <v>74</v>
      </c>
      <c r="Y21" s="30">
        <v>600</v>
      </c>
      <c r="Z21" s="30">
        <v>67</v>
      </c>
      <c r="AA21" s="30"/>
      <c r="AB21" s="30"/>
      <c r="AC21" s="30">
        <v>600</v>
      </c>
      <c r="AD21" s="30">
        <v>67</v>
      </c>
      <c r="AE21" s="35">
        <f t="shared" si="7"/>
        <v>74</v>
      </c>
      <c r="AF21" s="35">
        <f t="shared" si="8"/>
        <v>74</v>
      </c>
      <c r="AG21" s="36">
        <f t="shared" si="9"/>
        <v>7.0806794055201694</v>
      </c>
      <c r="AH21" s="19"/>
    </row>
    <row r="22" spans="1:34" s="9" customFormat="1" ht="47.4" customHeight="1" x14ac:dyDescent="0.5">
      <c r="A22" s="19"/>
      <c r="B22" s="19"/>
      <c r="C22" s="22">
        <v>16</v>
      </c>
      <c r="D22" s="80" t="s">
        <v>19</v>
      </c>
      <c r="E22" s="48">
        <v>272</v>
      </c>
      <c r="F22" s="38">
        <v>60</v>
      </c>
      <c r="G22" s="38">
        <f t="shared" si="4"/>
        <v>16320</v>
      </c>
      <c r="H22" s="28">
        <f t="shared" si="5"/>
        <v>12240</v>
      </c>
      <c r="I22" s="45">
        <v>142</v>
      </c>
      <c r="J22" s="46">
        <v>114</v>
      </c>
      <c r="K22" s="47">
        <v>19</v>
      </c>
      <c r="L22" s="47">
        <v>2</v>
      </c>
      <c r="M22" s="47">
        <v>19</v>
      </c>
      <c r="N22" s="47">
        <v>2</v>
      </c>
      <c r="O22" s="47">
        <v>19</v>
      </c>
      <c r="P22" s="47">
        <v>2</v>
      </c>
      <c r="Q22" s="30">
        <f t="shared" si="0"/>
        <v>161</v>
      </c>
      <c r="R22" s="30">
        <f t="shared" si="1"/>
        <v>116</v>
      </c>
      <c r="S22" s="31">
        <f t="shared" si="2"/>
        <v>0.12867647058823528</v>
      </c>
      <c r="T22" s="41">
        <v>20</v>
      </c>
      <c r="U22" s="42">
        <f t="shared" si="3"/>
        <v>5440</v>
      </c>
      <c r="V22" s="33">
        <f t="shared" si="6"/>
        <v>4080</v>
      </c>
      <c r="W22" s="45">
        <v>443</v>
      </c>
      <c r="X22" s="46">
        <v>386</v>
      </c>
      <c r="Y22" s="30">
        <v>191</v>
      </c>
      <c r="Z22" s="30">
        <v>2</v>
      </c>
      <c r="AA22" s="30"/>
      <c r="AB22" s="30"/>
      <c r="AC22" s="30">
        <v>191</v>
      </c>
      <c r="AD22" s="30">
        <v>2</v>
      </c>
      <c r="AE22" s="35">
        <f t="shared" si="7"/>
        <v>443</v>
      </c>
      <c r="AF22" s="35">
        <f t="shared" si="8"/>
        <v>386</v>
      </c>
      <c r="AG22" s="36">
        <f t="shared" si="9"/>
        <v>3.5477941176470589</v>
      </c>
      <c r="AH22" s="19"/>
    </row>
    <row r="23" spans="1:34" s="9" customFormat="1" ht="47.4" customHeight="1" x14ac:dyDescent="0.5">
      <c r="A23" s="19"/>
      <c r="B23" s="19"/>
      <c r="C23" s="22">
        <v>17</v>
      </c>
      <c r="D23" s="80" t="s">
        <v>20</v>
      </c>
      <c r="E23" s="37">
        <v>90</v>
      </c>
      <c r="F23" s="38">
        <v>60</v>
      </c>
      <c r="G23" s="38">
        <f t="shared" si="4"/>
        <v>5400</v>
      </c>
      <c r="H23" s="28">
        <f t="shared" si="5"/>
        <v>4050</v>
      </c>
      <c r="I23" s="59">
        <v>18</v>
      </c>
      <c r="J23" s="60">
        <v>14</v>
      </c>
      <c r="K23" s="61">
        <v>15</v>
      </c>
      <c r="L23" s="61">
        <v>3</v>
      </c>
      <c r="M23" s="61">
        <v>16</v>
      </c>
      <c r="N23" s="61">
        <v>7</v>
      </c>
      <c r="O23" s="61">
        <v>16</v>
      </c>
      <c r="P23" s="61">
        <v>7</v>
      </c>
      <c r="Q23" s="30">
        <f t="shared" si="0"/>
        <v>33</v>
      </c>
      <c r="R23" s="30">
        <f t="shared" si="1"/>
        <v>17</v>
      </c>
      <c r="S23" s="31">
        <f t="shared" si="2"/>
        <v>0.42592592592592593</v>
      </c>
      <c r="T23" s="41">
        <v>20</v>
      </c>
      <c r="U23" s="42">
        <f t="shared" si="3"/>
        <v>1800</v>
      </c>
      <c r="V23" s="33">
        <f t="shared" si="6"/>
        <v>1350</v>
      </c>
      <c r="W23" s="59">
        <v>17</v>
      </c>
      <c r="X23" s="60">
        <v>10</v>
      </c>
      <c r="Y23" s="30">
        <v>10</v>
      </c>
      <c r="Z23" s="30">
        <v>3</v>
      </c>
      <c r="AA23" s="30"/>
      <c r="AB23" s="30"/>
      <c r="AC23" s="30">
        <v>10</v>
      </c>
      <c r="AD23" s="30">
        <v>3</v>
      </c>
      <c r="AE23" s="35">
        <f t="shared" si="7"/>
        <v>17</v>
      </c>
      <c r="AF23" s="35">
        <f t="shared" si="8"/>
        <v>10</v>
      </c>
      <c r="AG23" s="36">
        <f t="shared" si="9"/>
        <v>0.72222222222222221</v>
      </c>
      <c r="AH23" s="19"/>
    </row>
    <row r="24" spans="1:34" s="9" customFormat="1" ht="47.4" customHeight="1" x14ac:dyDescent="0.5">
      <c r="A24" s="19"/>
      <c r="B24" s="19"/>
      <c r="C24" s="22">
        <v>18</v>
      </c>
      <c r="D24" s="80" t="s">
        <v>21</v>
      </c>
      <c r="E24" s="37">
        <v>96</v>
      </c>
      <c r="F24" s="38">
        <v>60</v>
      </c>
      <c r="G24" s="38">
        <f t="shared" si="4"/>
        <v>5760</v>
      </c>
      <c r="H24" s="28">
        <f t="shared" si="5"/>
        <v>4320</v>
      </c>
      <c r="I24" s="45">
        <v>14</v>
      </c>
      <c r="J24" s="46">
        <v>9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30">
        <f t="shared" si="0"/>
        <v>14</v>
      </c>
      <c r="R24" s="30">
        <f t="shared" si="1"/>
        <v>9</v>
      </c>
      <c r="S24" s="31">
        <f t="shared" si="2"/>
        <v>0</v>
      </c>
      <c r="T24" s="41">
        <v>20</v>
      </c>
      <c r="U24" s="42">
        <f t="shared" si="3"/>
        <v>1920</v>
      </c>
      <c r="V24" s="33">
        <f t="shared" si="6"/>
        <v>1440</v>
      </c>
      <c r="W24" s="45">
        <v>4.2253521126760569</v>
      </c>
      <c r="X24" s="46">
        <v>4.7746478873239431</v>
      </c>
      <c r="Y24" s="30">
        <v>0</v>
      </c>
      <c r="Z24" s="30">
        <v>0</v>
      </c>
      <c r="AA24" s="30"/>
      <c r="AB24" s="30"/>
      <c r="AC24" s="30">
        <v>0</v>
      </c>
      <c r="AD24" s="30">
        <v>0</v>
      </c>
      <c r="AE24" s="35">
        <f t="shared" si="7"/>
        <v>4.2253521126760569</v>
      </c>
      <c r="AF24" s="35">
        <f t="shared" si="8"/>
        <v>4.7746478873239431</v>
      </c>
      <c r="AG24" s="36">
        <f t="shared" si="9"/>
        <v>0</v>
      </c>
      <c r="AH24" s="19"/>
    </row>
    <row r="25" spans="1:34" s="18" customFormat="1" ht="47.4" customHeight="1" x14ac:dyDescent="0.5">
      <c r="A25" s="19"/>
      <c r="B25" s="19"/>
      <c r="C25" s="22">
        <v>19</v>
      </c>
      <c r="D25" s="80" t="s">
        <v>22</v>
      </c>
      <c r="E25" s="37">
        <v>29</v>
      </c>
      <c r="F25" s="38">
        <v>60</v>
      </c>
      <c r="G25" s="38">
        <f t="shared" si="4"/>
        <v>1740</v>
      </c>
      <c r="H25" s="28">
        <f t="shared" si="5"/>
        <v>1305</v>
      </c>
      <c r="I25" s="45">
        <v>32</v>
      </c>
      <c r="J25" s="46">
        <v>34</v>
      </c>
      <c r="K25" s="47">
        <v>47</v>
      </c>
      <c r="L25" s="47">
        <v>29</v>
      </c>
      <c r="M25" s="47">
        <v>16</v>
      </c>
      <c r="N25" s="47">
        <v>39</v>
      </c>
      <c r="O25" s="47">
        <v>16</v>
      </c>
      <c r="P25" s="47">
        <v>39</v>
      </c>
      <c r="Q25" s="30">
        <f t="shared" si="0"/>
        <v>79</v>
      </c>
      <c r="R25" s="30">
        <f t="shared" si="1"/>
        <v>63</v>
      </c>
      <c r="S25" s="31">
        <f t="shared" si="2"/>
        <v>3.1609195402298855</v>
      </c>
      <c r="T25" s="41">
        <v>20</v>
      </c>
      <c r="U25" s="42">
        <f t="shared" si="3"/>
        <v>580</v>
      </c>
      <c r="V25" s="33">
        <f t="shared" si="6"/>
        <v>435</v>
      </c>
      <c r="W25" s="45">
        <v>6</v>
      </c>
      <c r="X25" s="46">
        <v>3</v>
      </c>
      <c r="Y25" s="30">
        <v>5</v>
      </c>
      <c r="Z25" s="30">
        <v>20</v>
      </c>
      <c r="AA25" s="30"/>
      <c r="AB25" s="30"/>
      <c r="AC25" s="30">
        <v>5</v>
      </c>
      <c r="AD25" s="30">
        <v>20</v>
      </c>
      <c r="AE25" s="35">
        <f t="shared" si="7"/>
        <v>6</v>
      </c>
      <c r="AF25" s="35">
        <f t="shared" si="8"/>
        <v>3</v>
      </c>
      <c r="AG25" s="36">
        <f t="shared" si="9"/>
        <v>4.3103448275862073</v>
      </c>
      <c r="AH25" s="19"/>
    </row>
    <row r="26" spans="1:34" s="9" customFormat="1" ht="47.4" customHeight="1" x14ac:dyDescent="0.5">
      <c r="A26" s="19"/>
      <c r="B26" s="19"/>
      <c r="C26" s="22">
        <v>20</v>
      </c>
      <c r="D26" s="80" t="s">
        <v>23</v>
      </c>
      <c r="E26" s="37">
        <v>137</v>
      </c>
      <c r="F26" s="38">
        <v>60</v>
      </c>
      <c r="G26" s="38">
        <f t="shared" si="4"/>
        <v>8220</v>
      </c>
      <c r="H26" s="28">
        <f t="shared" si="5"/>
        <v>6165</v>
      </c>
      <c r="I26" s="45">
        <v>31</v>
      </c>
      <c r="J26" s="46">
        <v>38</v>
      </c>
      <c r="K26" s="47">
        <v>2</v>
      </c>
      <c r="L26" s="47">
        <v>1</v>
      </c>
      <c r="M26" s="47">
        <v>204</v>
      </c>
      <c r="N26" s="47">
        <v>82</v>
      </c>
      <c r="O26" s="47">
        <v>204</v>
      </c>
      <c r="P26" s="47">
        <v>82</v>
      </c>
      <c r="Q26" s="30">
        <f t="shared" si="0"/>
        <v>33</v>
      </c>
      <c r="R26" s="30">
        <f t="shared" si="1"/>
        <v>39</v>
      </c>
      <c r="S26" s="31">
        <f t="shared" si="2"/>
        <v>3.4793187347931873</v>
      </c>
      <c r="T26" s="41">
        <v>20</v>
      </c>
      <c r="U26" s="42">
        <f t="shared" si="3"/>
        <v>2740</v>
      </c>
      <c r="V26" s="33">
        <f t="shared" si="6"/>
        <v>2055</v>
      </c>
      <c r="W26" s="45">
        <v>3</v>
      </c>
      <c r="X26" s="46">
        <v>7</v>
      </c>
      <c r="Y26" s="30">
        <v>4</v>
      </c>
      <c r="Z26" s="30">
        <v>1</v>
      </c>
      <c r="AA26" s="30"/>
      <c r="AB26" s="30"/>
      <c r="AC26" s="30">
        <v>4</v>
      </c>
      <c r="AD26" s="30">
        <v>1</v>
      </c>
      <c r="AE26" s="35">
        <f t="shared" si="7"/>
        <v>3</v>
      </c>
      <c r="AF26" s="35">
        <f t="shared" si="8"/>
        <v>7</v>
      </c>
      <c r="AG26" s="36">
        <f t="shared" si="9"/>
        <v>0.18248175182481752</v>
      </c>
      <c r="AH26" s="19"/>
    </row>
    <row r="27" spans="1:34" s="18" customFormat="1" ht="47.4" customHeight="1" x14ac:dyDescent="0.5">
      <c r="A27" s="19"/>
      <c r="B27" s="19"/>
      <c r="C27" s="22">
        <v>21</v>
      </c>
      <c r="D27" s="80" t="s">
        <v>24</v>
      </c>
      <c r="E27" s="37">
        <v>354</v>
      </c>
      <c r="F27" s="38">
        <v>60</v>
      </c>
      <c r="G27" s="38">
        <f t="shared" si="4"/>
        <v>21240</v>
      </c>
      <c r="H27" s="28">
        <f t="shared" si="5"/>
        <v>15930</v>
      </c>
      <c r="I27" s="62">
        <v>49</v>
      </c>
      <c r="J27" s="63">
        <v>36</v>
      </c>
      <c r="K27" s="64">
        <v>0</v>
      </c>
      <c r="L27" s="64">
        <v>0</v>
      </c>
      <c r="M27" s="64">
        <v>26</v>
      </c>
      <c r="N27" s="64">
        <v>0</v>
      </c>
      <c r="O27" s="64">
        <v>26</v>
      </c>
      <c r="P27" s="64">
        <v>0</v>
      </c>
      <c r="Q27" s="30">
        <f t="shared" si="0"/>
        <v>49</v>
      </c>
      <c r="R27" s="30">
        <f t="shared" si="1"/>
        <v>36</v>
      </c>
      <c r="S27" s="31">
        <f t="shared" si="2"/>
        <v>0.1224105461393597</v>
      </c>
      <c r="T27" s="41">
        <v>20</v>
      </c>
      <c r="U27" s="42">
        <f t="shared" si="3"/>
        <v>7080</v>
      </c>
      <c r="V27" s="33">
        <f t="shared" si="6"/>
        <v>5310</v>
      </c>
      <c r="W27" s="62">
        <v>2492</v>
      </c>
      <c r="X27" s="63">
        <v>2387</v>
      </c>
      <c r="Y27" s="30">
        <v>16</v>
      </c>
      <c r="Z27" s="30">
        <v>0</v>
      </c>
      <c r="AA27" s="30"/>
      <c r="AB27" s="30"/>
      <c r="AC27" s="30">
        <v>16</v>
      </c>
      <c r="AD27" s="30">
        <v>0</v>
      </c>
      <c r="AE27" s="35">
        <f t="shared" si="7"/>
        <v>2492</v>
      </c>
      <c r="AF27" s="35">
        <f t="shared" si="8"/>
        <v>2387</v>
      </c>
      <c r="AG27" s="36">
        <f t="shared" si="9"/>
        <v>0.22598870056497175</v>
      </c>
      <c r="AH27" s="19"/>
    </row>
    <row r="28" spans="1:34" s="9" customFormat="1" ht="47.4" customHeight="1" x14ac:dyDescent="0.5">
      <c r="A28" s="19"/>
      <c r="B28" s="19"/>
      <c r="C28" s="22">
        <v>22</v>
      </c>
      <c r="D28" s="80" t="s">
        <v>25</v>
      </c>
      <c r="E28" s="37">
        <v>11</v>
      </c>
      <c r="F28" s="38">
        <v>60</v>
      </c>
      <c r="G28" s="38">
        <f t="shared" si="4"/>
        <v>660</v>
      </c>
      <c r="H28" s="28">
        <f t="shared" si="5"/>
        <v>495</v>
      </c>
      <c r="I28" s="45">
        <v>21</v>
      </c>
      <c r="J28" s="46">
        <v>15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30">
        <f t="shared" si="0"/>
        <v>21</v>
      </c>
      <c r="R28" s="30">
        <f t="shared" si="1"/>
        <v>15</v>
      </c>
      <c r="S28" s="31">
        <f t="shared" si="2"/>
        <v>0</v>
      </c>
      <c r="T28" s="41">
        <v>20</v>
      </c>
      <c r="U28" s="42">
        <f t="shared" si="3"/>
        <v>220</v>
      </c>
      <c r="V28" s="33">
        <f t="shared" si="6"/>
        <v>165</v>
      </c>
      <c r="W28" s="45">
        <v>22</v>
      </c>
      <c r="X28" s="46">
        <v>19</v>
      </c>
      <c r="Y28" s="30">
        <v>0</v>
      </c>
      <c r="Z28" s="30">
        <v>0</v>
      </c>
      <c r="AA28" s="30"/>
      <c r="AB28" s="30"/>
      <c r="AC28" s="30">
        <v>0</v>
      </c>
      <c r="AD28" s="30">
        <v>0</v>
      </c>
      <c r="AE28" s="35">
        <f t="shared" si="7"/>
        <v>22</v>
      </c>
      <c r="AF28" s="35">
        <f t="shared" si="8"/>
        <v>19</v>
      </c>
      <c r="AG28" s="36">
        <f t="shared" si="9"/>
        <v>0</v>
      </c>
      <c r="AH28" s="19"/>
    </row>
    <row r="29" spans="1:34" s="9" customFormat="1" ht="47.4" customHeight="1" x14ac:dyDescent="0.5">
      <c r="A29" s="19"/>
      <c r="B29" s="19"/>
      <c r="C29" s="22">
        <v>23</v>
      </c>
      <c r="D29" s="80" t="s">
        <v>48</v>
      </c>
      <c r="E29" s="37">
        <v>10</v>
      </c>
      <c r="F29" s="38">
        <v>60</v>
      </c>
      <c r="G29" s="38">
        <f t="shared" si="4"/>
        <v>600</v>
      </c>
      <c r="H29" s="28">
        <f t="shared" si="5"/>
        <v>450</v>
      </c>
      <c r="I29" s="45"/>
      <c r="J29" s="46"/>
      <c r="K29" s="47"/>
      <c r="L29" s="47"/>
      <c r="M29" s="47">
        <v>0</v>
      </c>
      <c r="N29" s="47">
        <v>0</v>
      </c>
      <c r="O29" s="47">
        <v>0</v>
      </c>
      <c r="P29" s="47">
        <v>0</v>
      </c>
      <c r="Q29" s="30"/>
      <c r="R29" s="30"/>
      <c r="S29" s="31">
        <v>0</v>
      </c>
      <c r="T29" s="41">
        <v>0</v>
      </c>
      <c r="U29" s="42">
        <v>0</v>
      </c>
      <c r="V29" s="33">
        <f t="shared" si="6"/>
        <v>0</v>
      </c>
      <c r="W29" s="45"/>
      <c r="X29" s="46">
        <v>0</v>
      </c>
      <c r="Y29" s="30">
        <v>0</v>
      </c>
      <c r="Z29" s="30">
        <v>0</v>
      </c>
      <c r="AA29" s="30"/>
      <c r="AB29" s="30"/>
      <c r="AC29" s="30">
        <v>0</v>
      </c>
      <c r="AD29" s="30">
        <v>0</v>
      </c>
      <c r="AE29" s="35"/>
      <c r="AF29" s="35">
        <f t="shared" si="8"/>
        <v>0</v>
      </c>
      <c r="AG29" s="36">
        <v>0</v>
      </c>
      <c r="AH29" s="19"/>
    </row>
    <row r="30" spans="1:34" s="9" customFormat="1" ht="47.4" customHeight="1" x14ac:dyDescent="0.5">
      <c r="A30" s="19"/>
      <c r="B30" s="19"/>
      <c r="C30" s="22">
        <v>24</v>
      </c>
      <c r="D30" s="81" t="s">
        <v>26</v>
      </c>
      <c r="E30" s="65">
        <v>39</v>
      </c>
      <c r="F30" s="38">
        <v>60</v>
      </c>
      <c r="G30" s="38">
        <f t="shared" si="4"/>
        <v>2340</v>
      </c>
      <c r="H30" s="28">
        <f t="shared" si="5"/>
        <v>1755</v>
      </c>
      <c r="I30" s="45">
        <v>0</v>
      </c>
      <c r="J30" s="46">
        <v>0</v>
      </c>
      <c r="K30" s="47">
        <v>14</v>
      </c>
      <c r="L30" s="47">
        <v>0</v>
      </c>
      <c r="M30" s="47">
        <v>406</v>
      </c>
      <c r="N30" s="47">
        <v>71</v>
      </c>
      <c r="O30" s="47">
        <v>406</v>
      </c>
      <c r="P30" s="47">
        <v>71</v>
      </c>
      <c r="Q30" s="30">
        <f t="shared" si="0"/>
        <v>14</v>
      </c>
      <c r="R30" s="30">
        <f t="shared" si="1"/>
        <v>0</v>
      </c>
      <c r="S30" s="31">
        <f t="shared" si="2"/>
        <v>20.384615384615383</v>
      </c>
      <c r="T30" s="41">
        <v>20</v>
      </c>
      <c r="U30" s="42">
        <f t="shared" si="3"/>
        <v>780</v>
      </c>
      <c r="V30" s="33">
        <f t="shared" si="6"/>
        <v>585</v>
      </c>
      <c r="W30" s="45">
        <v>0</v>
      </c>
      <c r="X30" s="46">
        <v>0</v>
      </c>
      <c r="Y30" s="30">
        <v>205</v>
      </c>
      <c r="Z30" s="30">
        <v>19</v>
      </c>
      <c r="AA30" s="30"/>
      <c r="AB30" s="30"/>
      <c r="AC30" s="30">
        <v>205</v>
      </c>
      <c r="AD30" s="30">
        <v>19</v>
      </c>
      <c r="AE30" s="35">
        <f t="shared" si="7"/>
        <v>0</v>
      </c>
      <c r="AF30" s="35">
        <f t="shared" si="8"/>
        <v>0</v>
      </c>
      <c r="AG30" s="36">
        <f t="shared" si="9"/>
        <v>28.717948717948715</v>
      </c>
      <c r="AH30" s="19"/>
    </row>
    <row r="31" spans="1:34" s="9" customFormat="1" ht="47.4" customHeight="1" x14ac:dyDescent="0.5">
      <c r="A31" s="19"/>
      <c r="B31" s="19"/>
      <c r="C31" s="22">
        <v>25</v>
      </c>
      <c r="D31" s="81" t="s">
        <v>27</v>
      </c>
      <c r="E31" s="37">
        <v>141</v>
      </c>
      <c r="F31" s="38">
        <v>60</v>
      </c>
      <c r="G31" s="38">
        <f t="shared" si="4"/>
        <v>8460</v>
      </c>
      <c r="H31" s="28">
        <f t="shared" si="5"/>
        <v>6345</v>
      </c>
      <c r="I31" s="45">
        <v>0</v>
      </c>
      <c r="J31" s="46">
        <v>0</v>
      </c>
      <c r="K31" s="47">
        <v>0</v>
      </c>
      <c r="L31" s="47">
        <v>0</v>
      </c>
      <c r="M31" s="47">
        <v>1930</v>
      </c>
      <c r="N31" s="47">
        <v>1090</v>
      </c>
      <c r="O31" s="47">
        <v>1930</v>
      </c>
      <c r="P31" s="47">
        <v>1090</v>
      </c>
      <c r="Q31" s="30">
        <f t="shared" si="0"/>
        <v>0</v>
      </c>
      <c r="R31" s="30">
        <f t="shared" si="1"/>
        <v>0</v>
      </c>
      <c r="S31" s="31">
        <f t="shared" si="2"/>
        <v>35.697399527186761</v>
      </c>
      <c r="T31" s="41">
        <v>20</v>
      </c>
      <c r="U31" s="42">
        <f t="shared" si="3"/>
        <v>2820</v>
      </c>
      <c r="V31" s="33">
        <f t="shared" si="6"/>
        <v>2115</v>
      </c>
      <c r="W31" s="45">
        <v>0</v>
      </c>
      <c r="X31" s="46">
        <v>0</v>
      </c>
      <c r="Y31" s="30">
        <v>623</v>
      </c>
      <c r="Z31" s="30">
        <v>297</v>
      </c>
      <c r="AA31" s="30"/>
      <c r="AB31" s="30"/>
      <c r="AC31" s="30">
        <v>623</v>
      </c>
      <c r="AD31" s="30">
        <v>297</v>
      </c>
      <c r="AE31" s="35">
        <f t="shared" si="7"/>
        <v>0</v>
      </c>
      <c r="AF31" s="35">
        <f t="shared" si="8"/>
        <v>0</v>
      </c>
      <c r="AG31" s="36">
        <f t="shared" si="9"/>
        <v>32.62411347517731</v>
      </c>
      <c r="AH31" s="19"/>
    </row>
    <row r="32" spans="1:34" s="18" customFormat="1" ht="47.4" customHeight="1" x14ac:dyDescent="0.5">
      <c r="A32" s="19"/>
      <c r="B32" s="19"/>
      <c r="C32" s="22">
        <v>26</v>
      </c>
      <c r="D32" s="81" t="s">
        <v>28</v>
      </c>
      <c r="E32" s="37">
        <v>16</v>
      </c>
      <c r="F32" s="38">
        <v>60</v>
      </c>
      <c r="G32" s="38">
        <f t="shared" si="4"/>
        <v>960</v>
      </c>
      <c r="H32" s="28">
        <f t="shared" si="5"/>
        <v>720</v>
      </c>
      <c r="I32" s="45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30">
        <f t="shared" si="0"/>
        <v>0</v>
      </c>
      <c r="R32" s="30">
        <f t="shared" si="1"/>
        <v>0</v>
      </c>
      <c r="S32" s="31">
        <f t="shared" si="2"/>
        <v>0</v>
      </c>
      <c r="T32" s="41">
        <v>20</v>
      </c>
      <c r="U32" s="42">
        <f t="shared" si="3"/>
        <v>320</v>
      </c>
      <c r="V32" s="33">
        <f t="shared" si="6"/>
        <v>240</v>
      </c>
      <c r="W32" s="45">
        <v>0</v>
      </c>
      <c r="X32" s="46">
        <v>0</v>
      </c>
      <c r="Y32" s="30">
        <v>0</v>
      </c>
      <c r="Z32" s="30">
        <v>0</v>
      </c>
      <c r="AA32" s="30"/>
      <c r="AB32" s="30"/>
      <c r="AC32" s="30">
        <v>0</v>
      </c>
      <c r="AD32" s="30">
        <v>0</v>
      </c>
      <c r="AE32" s="35">
        <f t="shared" si="7"/>
        <v>0</v>
      </c>
      <c r="AF32" s="35">
        <f t="shared" si="8"/>
        <v>0</v>
      </c>
      <c r="AG32" s="36">
        <f t="shared" si="9"/>
        <v>0</v>
      </c>
      <c r="AH32" s="19"/>
    </row>
    <row r="33" spans="1:34" s="9" customFormat="1" ht="47.4" customHeight="1" x14ac:dyDescent="0.5">
      <c r="A33" s="19"/>
      <c r="B33" s="19"/>
      <c r="C33" s="22">
        <v>27</v>
      </c>
      <c r="D33" s="81" t="s">
        <v>29</v>
      </c>
      <c r="E33" s="37">
        <v>7</v>
      </c>
      <c r="F33" s="38">
        <v>60</v>
      </c>
      <c r="G33" s="38">
        <f t="shared" si="4"/>
        <v>420</v>
      </c>
      <c r="H33" s="28">
        <f t="shared" si="5"/>
        <v>315</v>
      </c>
      <c r="I33" s="45">
        <v>0</v>
      </c>
      <c r="J33" s="46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30">
        <f t="shared" si="0"/>
        <v>0</v>
      </c>
      <c r="R33" s="30">
        <f t="shared" si="1"/>
        <v>0</v>
      </c>
      <c r="S33" s="31">
        <f t="shared" si="2"/>
        <v>0</v>
      </c>
      <c r="T33" s="41">
        <v>20</v>
      </c>
      <c r="U33" s="42">
        <f t="shared" si="3"/>
        <v>140</v>
      </c>
      <c r="V33" s="33">
        <f t="shared" si="6"/>
        <v>105</v>
      </c>
      <c r="W33" s="45">
        <v>0</v>
      </c>
      <c r="X33" s="46">
        <v>0</v>
      </c>
      <c r="Y33" s="30">
        <v>0</v>
      </c>
      <c r="Z33" s="30">
        <v>0</v>
      </c>
      <c r="AA33" s="30"/>
      <c r="AB33" s="30"/>
      <c r="AC33" s="30">
        <v>0</v>
      </c>
      <c r="AD33" s="30">
        <v>0</v>
      </c>
      <c r="AE33" s="35">
        <f t="shared" si="7"/>
        <v>0</v>
      </c>
      <c r="AF33" s="35">
        <f t="shared" si="8"/>
        <v>0</v>
      </c>
      <c r="AG33" s="36">
        <f t="shared" si="9"/>
        <v>0</v>
      </c>
      <c r="AH33" s="19"/>
    </row>
    <row r="34" spans="1:34" s="18" customFormat="1" ht="47.4" customHeight="1" x14ac:dyDescent="0.5">
      <c r="A34" s="19"/>
      <c r="B34" s="19"/>
      <c r="C34" s="22">
        <v>28</v>
      </c>
      <c r="D34" s="80" t="s">
        <v>30</v>
      </c>
      <c r="E34" s="37">
        <v>422</v>
      </c>
      <c r="F34" s="38">
        <v>60</v>
      </c>
      <c r="G34" s="38">
        <f t="shared" si="4"/>
        <v>25320</v>
      </c>
      <c r="H34" s="28">
        <f t="shared" si="5"/>
        <v>18990</v>
      </c>
      <c r="I34" s="45">
        <v>31676</v>
      </c>
      <c r="J34" s="46">
        <v>19809</v>
      </c>
      <c r="K34" s="47">
        <v>14375</v>
      </c>
      <c r="L34" s="47">
        <v>13014</v>
      </c>
      <c r="M34" s="47">
        <v>22761</v>
      </c>
      <c r="N34" s="47">
        <v>27555</v>
      </c>
      <c r="O34" s="47">
        <v>22761</v>
      </c>
      <c r="P34" s="47">
        <v>27555</v>
      </c>
      <c r="Q34" s="30">
        <f t="shared" si="0"/>
        <v>46051</v>
      </c>
      <c r="R34" s="30">
        <f t="shared" si="1"/>
        <v>32823</v>
      </c>
      <c r="S34" s="31">
        <f t="shared" si="2"/>
        <v>198.72037914691941</v>
      </c>
      <c r="T34" s="41">
        <v>20</v>
      </c>
      <c r="U34" s="42">
        <f t="shared" si="3"/>
        <v>8440</v>
      </c>
      <c r="V34" s="33">
        <f t="shared" si="6"/>
        <v>6330</v>
      </c>
      <c r="W34" s="45">
        <v>6493</v>
      </c>
      <c r="X34" s="46">
        <v>5973</v>
      </c>
      <c r="Y34" s="30">
        <v>6800</v>
      </c>
      <c r="Z34" s="30">
        <v>6691</v>
      </c>
      <c r="AA34" s="30"/>
      <c r="AB34" s="30"/>
      <c r="AC34" s="30">
        <v>6800</v>
      </c>
      <c r="AD34" s="30">
        <v>6691</v>
      </c>
      <c r="AE34" s="35">
        <f t="shared" si="7"/>
        <v>6493</v>
      </c>
      <c r="AF34" s="35">
        <f t="shared" si="8"/>
        <v>5973</v>
      </c>
      <c r="AG34" s="36">
        <f t="shared" si="9"/>
        <v>159.84597156398104</v>
      </c>
      <c r="AH34" s="19"/>
    </row>
    <row r="35" spans="1:34" s="9" customFormat="1" ht="47.4" customHeight="1" thickBot="1" x14ac:dyDescent="0.55000000000000004">
      <c r="A35" s="19"/>
      <c r="B35" s="19"/>
      <c r="C35" s="23">
        <v>29</v>
      </c>
      <c r="D35" s="82" t="s">
        <v>31</v>
      </c>
      <c r="E35" s="66">
        <v>801</v>
      </c>
      <c r="F35" s="67">
        <v>60</v>
      </c>
      <c r="G35" s="67">
        <f t="shared" si="4"/>
        <v>48060</v>
      </c>
      <c r="H35" s="68">
        <f t="shared" si="5"/>
        <v>36045</v>
      </c>
      <c r="I35" s="69">
        <v>519</v>
      </c>
      <c r="J35" s="70">
        <v>437</v>
      </c>
      <c r="K35" s="71">
        <v>0</v>
      </c>
      <c r="L35" s="71">
        <v>0</v>
      </c>
      <c r="M35" s="71">
        <v>483</v>
      </c>
      <c r="N35" s="71">
        <v>648</v>
      </c>
      <c r="O35" s="71">
        <v>483</v>
      </c>
      <c r="P35" s="71">
        <v>648</v>
      </c>
      <c r="Q35" s="72">
        <f t="shared" si="0"/>
        <v>519</v>
      </c>
      <c r="R35" s="72">
        <f t="shared" si="1"/>
        <v>437</v>
      </c>
      <c r="S35" s="73">
        <f t="shared" si="2"/>
        <v>2.3533083645443194</v>
      </c>
      <c r="T35" s="74">
        <v>20</v>
      </c>
      <c r="U35" s="75">
        <f t="shared" si="3"/>
        <v>16020</v>
      </c>
      <c r="V35" s="76">
        <f t="shared" si="6"/>
        <v>12015</v>
      </c>
      <c r="W35" s="69">
        <v>491</v>
      </c>
      <c r="X35" s="70">
        <v>358</v>
      </c>
      <c r="Y35" s="30">
        <v>125</v>
      </c>
      <c r="Z35" s="30">
        <v>348</v>
      </c>
      <c r="AA35" s="30"/>
      <c r="AB35" s="30"/>
      <c r="AC35" s="30">
        <v>125</v>
      </c>
      <c r="AD35" s="30">
        <v>348</v>
      </c>
      <c r="AE35" s="77">
        <f t="shared" si="7"/>
        <v>491</v>
      </c>
      <c r="AF35" s="77">
        <f t="shared" si="8"/>
        <v>358</v>
      </c>
      <c r="AG35" s="78">
        <f t="shared" si="9"/>
        <v>2.9525593008739075</v>
      </c>
      <c r="AH35" s="19"/>
    </row>
    <row r="36" spans="1:34" s="9" customFormat="1" ht="54.6" customHeight="1" thickBot="1" x14ac:dyDescent="0.55000000000000004">
      <c r="A36" s="19"/>
      <c r="B36" s="19"/>
      <c r="C36" s="24"/>
      <c r="D36" s="10" t="s">
        <v>32</v>
      </c>
      <c r="E36" s="11">
        <f>SUM(E7:E35)</f>
        <v>7143</v>
      </c>
      <c r="F36" s="11"/>
      <c r="G36" s="11">
        <f>SUM(G7:G35)</f>
        <v>428580</v>
      </c>
      <c r="H36" s="12">
        <f>SUM(H7:H35)</f>
        <v>321435</v>
      </c>
      <c r="I36" s="13">
        <f t="shared" ref="I36:R36" si="10">SUM(I7:I35)</f>
        <v>143705</v>
      </c>
      <c r="J36" s="11">
        <f t="shared" si="10"/>
        <v>122969</v>
      </c>
      <c r="K36" s="14">
        <f t="shared" si="10"/>
        <v>72359</v>
      </c>
      <c r="L36" s="14">
        <f t="shared" si="10"/>
        <v>52170</v>
      </c>
      <c r="M36" s="14">
        <f t="shared" ref="M36:P36" si="11">SUM(M7:M35)</f>
        <v>105648.8</v>
      </c>
      <c r="N36" s="14">
        <f t="shared" si="11"/>
        <v>67038.2</v>
      </c>
      <c r="O36" s="14">
        <f t="shared" si="11"/>
        <v>105648.8</v>
      </c>
      <c r="P36" s="14">
        <f t="shared" si="11"/>
        <v>67038.2</v>
      </c>
      <c r="Q36" s="14">
        <f>SUM(Q7:Q35)</f>
        <v>216064</v>
      </c>
      <c r="R36" s="15">
        <f t="shared" si="10"/>
        <v>175139</v>
      </c>
      <c r="S36" s="25">
        <f t="shared" si="2"/>
        <v>40.292827476783799</v>
      </c>
      <c r="T36" s="16"/>
      <c r="U36" s="11">
        <f>SUM(U7:U35)</f>
        <v>142660</v>
      </c>
      <c r="V36" s="17">
        <f>SUM(V7:V35)</f>
        <v>106995</v>
      </c>
      <c r="W36" s="14">
        <f t="shared" ref="W36:X36" si="12">SUM(W7:W35)</f>
        <v>46573.225352112677</v>
      </c>
      <c r="X36" s="14">
        <f t="shared" si="12"/>
        <v>42234.774647887323</v>
      </c>
      <c r="Y36" s="14">
        <f t="shared" ref="Y36:AF36" si="13">SUM(Y7:Y35)</f>
        <v>29681.8</v>
      </c>
      <c r="Z36" s="14">
        <f t="shared" si="13"/>
        <v>21768.2</v>
      </c>
      <c r="AA36" s="14">
        <f t="shared" si="13"/>
        <v>0</v>
      </c>
      <c r="AB36" s="14">
        <f t="shared" si="13"/>
        <v>0</v>
      </c>
      <c r="AC36" s="14">
        <f t="shared" si="13"/>
        <v>29681.8</v>
      </c>
      <c r="AD36" s="14">
        <f t="shared" si="13"/>
        <v>21768.2</v>
      </c>
      <c r="AE36" s="14">
        <f t="shared" si="13"/>
        <v>46573.225352112677</v>
      </c>
      <c r="AF36" s="14">
        <f t="shared" si="13"/>
        <v>42234.774647887323</v>
      </c>
      <c r="AG36" s="26">
        <f t="shared" si="9"/>
        <v>36.064769381746807</v>
      </c>
      <c r="AH36" s="19"/>
    </row>
    <row r="37" spans="1:34" ht="22.8" x14ac:dyDescent="0.4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 t="s">
        <v>33</v>
      </c>
      <c r="X37" s="6"/>
      <c r="Y37" s="6"/>
      <c r="Z37" s="6"/>
      <c r="AA37" s="6"/>
      <c r="AB37" s="6"/>
      <c r="AC37" s="6"/>
      <c r="AD37" s="6" t="s">
        <v>41</v>
      </c>
      <c r="AE37" s="6"/>
      <c r="AF37" s="7" t="s">
        <v>41</v>
      </c>
      <c r="AG37" s="8"/>
      <c r="AH37" s="4"/>
    </row>
    <row r="38" spans="1:34" x14ac:dyDescent="0.35">
      <c r="C38" s="4"/>
      <c r="D38" s="20"/>
      <c r="E38" s="4"/>
      <c r="AH38" s="4"/>
    </row>
  </sheetData>
  <mergeCells count="23">
    <mergeCell ref="AE5:AF5"/>
    <mergeCell ref="M5:N5"/>
    <mergeCell ref="O5:P5"/>
    <mergeCell ref="Y5:Z5"/>
    <mergeCell ref="AC5:AD5"/>
    <mergeCell ref="V5:V6"/>
    <mergeCell ref="AA5:AB5"/>
    <mergeCell ref="F2:AG2"/>
    <mergeCell ref="C3:AG3"/>
    <mergeCell ref="F4:S4"/>
    <mergeCell ref="T4:AG4"/>
    <mergeCell ref="Q5:R5"/>
    <mergeCell ref="K5:L5"/>
    <mergeCell ref="H5:H6"/>
    <mergeCell ref="G5:G6"/>
    <mergeCell ref="F5:F6"/>
    <mergeCell ref="E4:E6"/>
    <mergeCell ref="C4:C6"/>
    <mergeCell ref="D4:D6"/>
    <mergeCell ref="S5:S6"/>
    <mergeCell ref="AG5:AG6"/>
    <mergeCell ref="U5:U6"/>
    <mergeCell ref="T5:T6"/>
  </mergeCells>
  <pageMargins left="0.63" right="0" top="1.1000000000000001" bottom="0.75" header="0.3" footer="0.3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PMSBY_PMJJBY Target-Achiev.</vt:lpstr>
      <vt:lpstr>'PMSBY_PMJJBY Target-Achiev.'!Print_Area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2021-09-01T07:02:25Z</cp:lastPrinted>
  <dcterms:created xsi:type="dcterms:W3CDTF">2020-07-15T05:20:31Z</dcterms:created>
  <dcterms:modified xsi:type="dcterms:W3CDTF">2021-09-01T07:02:50Z</dcterms:modified>
</cp:coreProperties>
</file>