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PMSBY_PMJJBY Target-Achiev." sheetId="1" r:id="rId1"/>
  </sheets>
  <definedNames>
    <definedName name="_xlnm.Print_Area" localSheetId="0">'PMSBY_PMJJBY Target-Achiev.'!$A$1:$AE$36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X35" i="1"/>
  <c r="W35" i="1"/>
  <c r="K35" i="1"/>
  <c r="I35" i="1" l="1"/>
  <c r="J35" i="1"/>
  <c r="Y35" i="1" l="1"/>
  <c r="Z35" i="1"/>
  <c r="AC8" i="1"/>
  <c r="AA8" i="1" s="1"/>
  <c r="AD8" i="1"/>
  <c r="AB8" i="1" s="1"/>
  <c r="AC9" i="1"/>
  <c r="AA9" i="1" s="1"/>
  <c r="AD9" i="1"/>
  <c r="AB9" i="1" s="1"/>
  <c r="AC10" i="1"/>
  <c r="AA10" i="1" s="1"/>
  <c r="AD10" i="1"/>
  <c r="AB10" i="1" s="1"/>
  <c r="AC11" i="1"/>
  <c r="AA11" i="1" s="1"/>
  <c r="AD11" i="1"/>
  <c r="AB11" i="1" s="1"/>
  <c r="AC12" i="1"/>
  <c r="AA12" i="1" s="1"/>
  <c r="AD12" i="1"/>
  <c r="AB12" i="1" s="1"/>
  <c r="AC13" i="1"/>
  <c r="AA13" i="1" s="1"/>
  <c r="AD13" i="1"/>
  <c r="AB13" i="1" s="1"/>
  <c r="AC14" i="1"/>
  <c r="AA14" i="1" s="1"/>
  <c r="AD14" i="1"/>
  <c r="AB14" i="1" s="1"/>
  <c r="AC15" i="1"/>
  <c r="AA15" i="1" s="1"/>
  <c r="AD15" i="1"/>
  <c r="AB15" i="1" s="1"/>
  <c r="AC16" i="1"/>
  <c r="AA16" i="1" s="1"/>
  <c r="AD16" i="1"/>
  <c r="AB16" i="1" s="1"/>
  <c r="AC17" i="1"/>
  <c r="AA17" i="1" s="1"/>
  <c r="AD17" i="1"/>
  <c r="AB17" i="1" s="1"/>
  <c r="AC18" i="1"/>
  <c r="AA18" i="1" s="1"/>
  <c r="AD18" i="1"/>
  <c r="AB18" i="1" s="1"/>
  <c r="AC19" i="1"/>
  <c r="AA19" i="1" s="1"/>
  <c r="AD19" i="1"/>
  <c r="AB19" i="1" s="1"/>
  <c r="AC20" i="1"/>
  <c r="AA20" i="1" s="1"/>
  <c r="AD20" i="1"/>
  <c r="AB20" i="1" s="1"/>
  <c r="AC21" i="1"/>
  <c r="AA21" i="1" s="1"/>
  <c r="AD21" i="1"/>
  <c r="AB21" i="1" s="1"/>
  <c r="AC22" i="1"/>
  <c r="AA22" i="1" s="1"/>
  <c r="AD22" i="1"/>
  <c r="AB22" i="1" s="1"/>
  <c r="AC23" i="1"/>
  <c r="AA23" i="1" s="1"/>
  <c r="AD23" i="1"/>
  <c r="AB23" i="1" s="1"/>
  <c r="AC24" i="1"/>
  <c r="AA24" i="1" s="1"/>
  <c r="AD24" i="1"/>
  <c r="AB24" i="1" s="1"/>
  <c r="AC25" i="1"/>
  <c r="AA25" i="1" s="1"/>
  <c r="AD25" i="1"/>
  <c r="AB25" i="1" s="1"/>
  <c r="AC26" i="1"/>
  <c r="AA26" i="1" s="1"/>
  <c r="AD26" i="1"/>
  <c r="AB26" i="1" s="1"/>
  <c r="AC27" i="1"/>
  <c r="AA27" i="1" s="1"/>
  <c r="AD27" i="1"/>
  <c r="AB27" i="1" s="1"/>
  <c r="AC28" i="1"/>
  <c r="AA28" i="1" s="1"/>
  <c r="AD28" i="1"/>
  <c r="AB28" i="1" s="1"/>
  <c r="AC29" i="1"/>
  <c r="AA29" i="1" s="1"/>
  <c r="AD29" i="1"/>
  <c r="AB29" i="1" s="1"/>
  <c r="AC30" i="1"/>
  <c r="AA30" i="1" s="1"/>
  <c r="AD30" i="1"/>
  <c r="AB30" i="1" s="1"/>
  <c r="AC31" i="1"/>
  <c r="AA31" i="1" s="1"/>
  <c r="AD31" i="1"/>
  <c r="AB31" i="1" s="1"/>
  <c r="AC32" i="1"/>
  <c r="AA32" i="1" s="1"/>
  <c r="AD32" i="1"/>
  <c r="AB32" i="1" s="1"/>
  <c r="AC33" i="1"/>
  <c r="AA33" i="1" s="1"/>
  <c r="AD33" i="1"/>
  <c r="AB33" i="1" s="1"/>
  <c r="AC34" i="1"/>
  <c r="AA34" i="1" s="1"/>
  <c r="AD34" i="1"/>
  <c r="AB34" i="1" s="1"/>
  <c r="AD7" i="1"/>
  <c r="AB7" i="1" s="1"/>
  <c r="AC7" i="1"/>
  <c r="AA7" i="1" s="1"/>
  <c r="V35" i="1"/>
  <c r="O8" i="1"/>
  <c r="M8" i="1" s="1"/>
  <c r="P8" i="1"/>
  <c r="N8" i="1" s="1"/>
  <c r="O9" i="1"/>
  <c r="M9" i="1" s="1"/>
  <c r="P9" i="1"/>
  <c r="N9" i="1" s="1"/>
  <c r="O10" i="1"/>
  <c r="M10" i="1" s="1"/>
  <c r="P10" i="1"/>
  <c r="N10" i="1" s="1"/>
  <c r="O11" i="1"/>
  <c r="M11" i="1" s="1"/>
  <c r="P11" i="1"/>
  <c r="N11" i="1" s="1"/>
  <c r="O12" i="1"/>
  <c r="M12" i="1" s="1"/>
  <c r="P12" i="1"/>
  <c r="N12" i="1" s="1"/>
  <c r="O13" i="1"/>
  <c r="M13" i="1" s="1"/>
  <c r="P13" i="1"/>
  <c r="N13" i="1" s="1"/>
  <c r="O14" i="1"/>
  <c r="M14" i="1" s="1"/>
  <c r="P14" i="1"/>
  <c r="N14" i="1" s="1"/>
  <c r="O15" i="1"/>
  <c r="M15" i="1" s="1"/>
  <c r="P15" i="1"/>
  <c r="N15" i="1" s="1"/>
  <c r="O16" i="1"/>
  <c r="M16" i="1" s="1"/>
  <c r="P16" i="1"/>
  <c r="N16" i="1" s="1"/>
  <c r="O17" i="1"/>
  <c r="M17" i="1" s="1"/>
  <c r="P17" i="1"/>
  <c r="N17" i="1" s="1"/>
  <c r="O18" i="1"/>
  <c r="M18" i="1" s="1"/>
  <c r="P18" i="1"/>
  <c r="N18" i="1" s="1"/>
  <c r="O19" i="1"/>
  <c r="M19" i="1" s="1"/>
  <c r="P19" i="1"/>
  <c r="N19" i="1" s="1"/>
  <c r="O20" i="1"/>
  <c r="M20" i="1" s="1"/>
  <c r="P20" i="1"/>
  <c r="N20" i="1" s="1"/>
  <c r="O21" i="1"/>
  <c r="M21" i="1" s="1"/>
  <c r="P21" i="1"/>
  <c r="N21" i="1" s="1"/>
  <c r="O22" i="1"/>
  <c r="M22" i="1" s="1"/>
  <c r="P22" i="1"/>
  <c r="N22" i="1" s="1"/>
  <c r="O23" i="1"/>
  <c r="M23" i="1" s="1"/>
  <c r="P23" i="1"/>
  <c r="N23" i="1" s="1"/>
  <c r="O24" i="1"/>
  <c r="M24" i="1" s="1"/>
  <c r="P24" i="1"/>
  <c r="N24" i="1" s="1"/>
  <c r="O25" i="1"/>
  <c r="M25" i="1" s="1"/>
  <c r="P25" i="1"/>
  <c r="N25" i="1" s="1"/>
  <c r="O26" i="1"/>
  <c r="M26" i="1" s="1"/>
  <c r="P26" i="1"/>
  <c r="N26" i="1" s="1"/>
  <c r="O27" i="1"/>
  <c r="M27" i="1" s="1"/>
  <c r="P27" i="1"/>
  <c r="N27" i="1" s="1"/>
  <c r="O28" i="1"/>
  <c r="M28" i="1" s="1"/>
  <c r="P28" i="1"/>
  <c r="N28" i="1" s="1"/>
  <c r="O29" i="1"/>
  <c r="M29" i="1" s="1"/>
  <c r="P29" i="1"/>
  <c r="N29" i="1" s="1"/>
  <c r="O30" i="1"/>
  <c r="M30" i="1" s="1"/>
  <c r="P30" i="1"/>
  <c r="N30" i="1" s="1"/>
  <c r="O31" i="1"/>
  <c r="M31" i="1" s="1"/>
  <c r="P31" i="1"/>
  <c r="N31" i="1" s="1"/>
  <c r="O32" i="1"/>
  <c r="M32" i="1" s="1"/>
  <c r="P32" i="1"/>
  <c r="N32" i="1" s="1"/>
  <c r="O33" i="1"/>
  <c r="M33" i="1" s="1"/>
  <c r="P33" i="1"/>
  <c r="N33" i="1" s="1"/>
  <c r="O34" i="1"/>
  <c r="M34" i="1" s="1"/>
  <c r="P34" i="1"/>
  <c r="N34" i="1" s="1"/>
  <c r="P7" i="1"/>
  <c r="N7" i="1" s="1"/>
  <c r="O7" i="1"/>
  <c r="M7" i="1" s="1"/>
  <c r="H35" i="1"/>
  <c r="O35" i="1" l="1"/>
  <c r="M35" i="1" s="1"/>
  <c r="AC35" i="1"/>
  <c r="AA35" i="1" s="1"/>
  <c r="AD35" i="1" l="1"/>
  <c r="AB35" i="1" s="1"/>
  <c r="P35" i="1"/>
  <c r="N35" i="1" s="1"/>
  <c r="U35" i="1" l="1"/>
  <c r="G35" i="1"/>
  <c r="C35" i="1"/>
  <c r="S34" i="1" l="1"/>
  <c r="E34" i="1"/>
  <c r="S33" i="1"/>
  <c r="E33" i="1"/>
  <c r="S32" i="1"/>
  <c r="E32" i="1"/>
  <c r="S31" i="1"/>
  <c r="E31" i="1"/>
  <c r="S30" i="1"/>
  <c r="E30" i="1"/>
  <c r="S29" i="1"/>
  <c r="E29" i="1"/>
  <c r="S28" i="1"/>
  <c r="E28" i="1"/>
  <c r="S27" i="1"/>
  <c r="E27" i="1"/>
  <c r="S26" i="1"/>
  <c r="E26" i="1"/>
  <c r="S25" i="1"/>
  <c r="E25" i="1"/>
  <c r="S24" i="1"/>
  <c r="E24" i="1"/>
  <c r="S23" i="1"/>
  <c r="E23" i="1"/>
  <c r="S22" i="1"/>
  <c r="E22" i="1"/>
  <c r="S21" i="1"/>
  <c r="E21" i="1"/>
  <c r="S20" i="1"/>
  <c r="E20" i="1"/>
  <c r="S19" i="1"/>
  <c r="E19" i="1"/>
  <c r="S18" i="1"/>
  <c r="E18" i="1"/>
  <c r="S17" i="1"/>
  <c r="E17" i="1"/>
  <c r="S16" i="1"/>
  <c r="E16" i="1"/>
  <c r="S15" i="1"/>
  <c r="E15" i="1"/>
  <c r="S14" i="1"/>
  <c r="E14" i="1"/>
  <c r="S13" i="1"/>
  <c r="E13" i="1"/>
  <c r="S12" i="1"/>
  <c r="E12" i="1"/>
  <c r="S11" i="1"/>
  <c r="E11" i="1"/>
  <c r="S10" i="1"/>
  <c r="E10" i="1"/>
  <c r="S9" i="1"/>
  <c r="E9" i="1"/>
  <c r="S8" i="1"/>
  <c r="E8" i="1"/>
  <c r="S7" i="1"/>
  <c r="E7" i="1"/>
  <c r="F9" i="1" l="1"/>
  <c r="Q9" i="1"/>
  <c r="F15" i="1"/>
  <c r="Q15" i="1"/>
  <c r="F21" i="1"/>
  <c r="Q21" i="1"/>
  <c r="F27" i="1"/>
  <c r="Q27" i="1"/>
  <c r="F29" i="1"/>
  <c r="Q29" i="1"/>
  <c r="T7" i="1"/>
  <c r="AE7" i="1"/>
  <c r="T13" i="1"/>
  <c r="AE13" i="1"/>
  <c r="T15" i="1"/>
  <c r="AE15" i="1"/>
  <c r="T17" i="1"/>
  <c r="AE17" i="1"/>
  <c r="T19" i="1"/>
  <c r="AE19" i="1"/>
  <c r="T21" i="1"/>
  <c r="AE21" i="1"/>
  <c r="T23" i="1"/>
  <c r="AE23" i="1"/>
  <c r="T25" i="1"/>
  <c r="AE25" i="1"/>
  <c r="T27" i="1"/>
  <c r="AE27" i="1"/>
  <c r="T29" i="1"/>
  <c r="AE29" i="1"/>
  <c r="T31" i="1"/>
  <c r="AE31" i="1"/>
  <c r="T33" i="1"/>
  <c r="AE33" i="1"/>
  <c r="F11" i="1"/>
  <c r="Q11" i="1"/>
  <c r="F19" i="1"/>
  <c r="Q19" i="1"/>
  <c r="F25" i="1"/>
  <c r="Q25" i="1"/>
  <c r="F31" i="1"/>
  <c r="Q31" i="1"/>
  <c r="T9" i="1"/>
  <c r="AE9" i="1"/>
  <c r="F8" i="1"/>
  <c r="Q8" i="1"/>
  <c r="F10" i="1"/>
  <c r="Q10" i="1"/>
  <c r="F12" i="1"/>
  <c r="Q12" i="1"/>
  <c r="F14" i="1"/>
  <c r="Q14" i="1"/>
  <c r="F16" i="1"/>
  <c r="Q16" i="1"/>
  <c r="F18" i="1"/>
  <c r="Q18" i="1"/>
  <c r="F20" i="1"/>
  <c r="Q20" i="1"/>
  <c r="F22" i="1"/>
  <c r="Q22" i="1"/>
  <c r="F24" i="1"/>
  <c r="Q24" i="1"/>
  <c r="F26" i="1"/>
  <c r="Q26" i="1"/>
  <c r="F28" i="1"/>
  <c r="Q28" i="1"/>
  <c r="F30" i="1"/>
  <c r="Q30" i="1"/>
  <c r="F32" i="1"/>
  <c r="Q32" i="1"/>
  <c r="Q34" i="1"/>
  <c r="F34" i="1"/>
  <c r="F7" i="1"/>
  <c r="Q7" i="1"/>
  <c r="F13" i="1"/>
  <c r="Q13" i="1"/>
  <c r="F17" i="1"/>
  <c r="Q17" i="1"/>
  <c r="F23" i="1"/>
  <c r="Q23" i="1"/>
  <c r="Q33" i="1"/>
  <c r="F33" i="1"/>
  <c r="T11" i="1"/>
  <c r="AE11" i="1"/>
  <c r="T8" i="1"/>
  <c r="AE8" i="1"/>
  <c r="T10" i="1"/>
  <c r="AE10" i="1"/>
  <c r="T12" i="1"/>
  <c r="AE12" i="1"/>
  <c r="T14" i="1"/>
  <c r="AE14" i="1"/>
  <c r="T16" i="1"/>
  <c r="AE16" i="1"/>
  <c r="T18" i="1"/>
  <c r="AE18" i="1"/>
  <c r="T20" i="1"/>
  <c r="AE20" i="1"/>
  <c r="T22" i="1"/>
  <c r="AE22" i="1"/>
  <c r="T24" i="1"/>
  <c r="AE24" i="1"/>
  <c r="T26" i="1"/>
  <c r="AE26" i="1"/>
  <c r="T28" i="1"/>
  <c r="AE28" i="1"/>
  <c r="T30" i="1"/>
  <c r="AE30" i="1"/>
  <c r="T32" i="1"/>
  <c r="AE32" i="1"/>
  <c r="T34" i="1"/>
  <c r="AE34" i="1"/>
  <c r="E35" i="1"/>
  <c r="Q35" i="1" s="1"/>
  <c r="S35" i="1"/>
  <c r="AE35" i="1" s="1"/>
  <c r="F35" i="1" l="1"/>
  <c r="T35" i="1"/>
</calcChain>
</file>

<file path=xl/sharedStrings.xml><?xml version="1.0" encoding="utf-8"?>
<sst xmlns="http://schemas.openxmlformats.org/spreadsheetml/2006/main" count="78" uniqueCount="51">
  <si>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</si>
  <si>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</si>
  <si>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</si>
  <si>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</si>
  <si>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</si>
  <si>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</si>
  <si>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</si>
  <si>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</si>
  <si>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</si>
  <si>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</si>
  <si>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</si>
  <si>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</si>
  <si>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</si>
  <si>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</si>
  <si>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</si>
  <si>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</si>
  <si>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</si>
  <si>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</si>
  <si>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</si>
  <si>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</si>
  <si>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</si>
  <si>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</si>
  <si>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</si>
  <si>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</si>
  <si>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</si>
  <si>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</si>
  <si>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</si>
  <si>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</si>
  <si>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</si>
  <si>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</si>
  <si>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</si>
  <si>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</si>
  <si>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</si>
  <si>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SLBC-Punjab</t>
  </si>
  <si>
    <t>Achievement as on 30.09.2020 (01.04.2020 to 30.09.2020)</t>
  </si>
  <si>
    <t>Pro-rata Targets as on 31.12.2020 (01.04.2020 to 31.12.2020)</t>
  </si>
  <si>
    <t>Achievement as on 31.12.2020 (01.04.2020 to 31.12.2020)</t>
  </si>
  <si>
    <t>Progress during (01.10.2020 to 31.12.2020)</t>
  </si>
  <si>
    <t>MALE</t>
  </si>
  <si>
    <t>FEMALE</t>
  </si>
  <si>
    <t>Annual Targets</t>
  </si>
  <si>
    <r>
      <t xml:space="preserve">PRADHAN MANTRI SURAKSHA BIMA YOJNA </t>
    </r>
    <r>
      <rPr>
        <b/>
        <sz val="20"/>
        <rFont val="Arial"/>
        <family val="2"/>
      </rPr>
      <t xml:space="preserve">(Annual Target of 60 Cases per branch) </t>
    </r>
  </si>
  <si>
    <r>
      <t xml:space="preserve">PRADHAN MANTRI JEEVAN JYOTI BIMA YOJNA </t>
    </r>
    <r>
      <rPr>
        <b/>
        <sz val="20"/>
        <rFont val="Arial"/>
        <family val="2"/>
      </rPr>
      <t xml:space="preserve">(Annual Target of 20 Cases per  branch) </t>
    </r>
  </si>
  <si>
    <t>SLBC Punjab</t>
  </si>
  <si>
    <t>Progress during (01.01.2021 to 31.03.2021)</t>
  </si>
  <si>
    <t>Achievement as on 31.12.2020 (01.04.2020 to 31.03.2021)</t>
  </si>
  <si>
    <t>Achievement as on 31.03.2021 (01.04.2020 to 31.03.2021)</t>
  </si>
  <si>
    <t>BANK WISE POSITION IN RESPECT OF PMSBY/PMJJBY OF PUNJAB STATE AS ON 31.03.2021</t>
  </si>
  <si>
    <t>% age Achievement as on 31.03.2021</t>
  </si>
  <si>
    <t>Number of Branches as on 31.03.2021</t>
  </si>
  <si>
    <t>Annexure- 22.1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</si>
</sst>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b/>
      <sz val="18"/>
      <color theme="1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3" xfId="0" applyFont="1" applyFill="1" applyBorder="1" applyAlignment="1">
      <alignment horizontal="center" vertical="top" wrapText="1"/>
    </xf>
    <xf numFmtId="0" fontId="1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12" fillId="0" borderId="0" xfId="0" applyFont="1"/>
    <xf numFmtId="0" fontId="13" fillId="0" borderId="15" xfId="0" applyFont="1" applyBorder="1" applyAlignment="1">
      <alignment horizontal="center" vertical="top" wrapText="1"/>
    </xf>
    <xf numFmtId="0" fontId="7" fillId="0" borderId="19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right" vertical="center"/>
    </xf>
    <xf numFmtId="1" fontId="14" fillId="0" borderId="12" xfId="0" applyNumberFormat="1" applyFont="1" applyFill="1" applyBorder="1" applyAlignment="1">
      <alignment horizontal="right" vertical="center"/>
    </xf>
    <xf numFmtId="1" fontId="14" fillId="0" borderId="25" xfId="0" applyNumberFormat="1" applyFont="1" applyFill="1" applyBorder="1" applyAlignment="1">
      <alignment horizontal="right" vertical="center"/>
    </xf>
    <xf numFmtId="2" fontId="14" fillId="0" borderId="25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1" fontId="14" fillId="0" borderId="12" xfId="2" applyNumberFormat="1" applyFont="1" applyFill="1" applyBorder="1" applyAlignment="1">
      <alignment horizontal="right" vertical="center"/>
    </xf>
    <xf numFmtId="1" fontId="14" fillId="0" borderId="25" xfId="2" applyNumberFormat="1" applyFont="1" applyFill="1" applyBorder="1" applyAlignment="1">
      <alignment horizontal="right" vertical="center"/>
    </xf>
    <xf numFmtId="2" fontId="14" fillId="0" borderId="29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 vertical="center"/>
    </xf>
    <xf numFmtId="1" fontId="14" fillId="0" borderId="15" xfId="2" applyNumberFormat="1" applyFont="1" applyFill="1" applyBorder="1" applyAlignment="1">
      <alignment horizontal="right" vertical="center"/>
    </xf>
    <xf numFmtId="1" fontId="14" fillId="0" borderId="17" xfId="2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1" fontId="14" fillId="0" borderId="15" xfId="3" applyNumberFormat="1" applyFont="1" applyFill="1" applyBorder="1" applyAlignment="1">
      <alignment horizontal="right" vertical="center"/>
    </xf>
    <xf numFmtId="1" fontId="14" fillId="0" borderId="17" xfId="3" applyNumberFormat="1" applyFont="1" applyFill="1" applyBorder="1" applyAlignment="1">
      <alignment horizontal="right" vertical="center"/>
    </xf>
    <xf numFmtId="1" fontId="14" fillId="0" borderId="25" xfId="3" applyNumberFormat="1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/>
    </xf>
    <xf numFmtId="1" fontId="14" fillId="0" borderId="17" xfId="0" applyNumberFormat="1" applyFont="1" applyFill="1" applyBorder="1" applyAlignment="1">
      <alignment horizontal="right"/>
    </xf>
    <xf numFmtId="1" fontId="14" fillId="0" borderId="25" xfId="0" applyNumberFormat="1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horizontal="right" wrapText="1"/>
    </xf>
    <xf numFmtId="1" fontId="14" fillId="0" borderId="17" xfId="0" applyNumberFormat="1" applyFont="1" applyFill="1" applyBorder="1" applyAlignment="1">
      <alignment horizontal="right" wrapText="1"/>
    </xf>
    <xf numFmtId="1" fontId="14" fillId="0" borderId="25" xfId="0" applyNumberFormat="1" applyFont="1" applyFill="1" applyBorder="1" applyAlignment="1">
      <alignment horizontal="right" wrapText="1"/>
    </xf>
    <xf numFmtId="0" fontId="14" fillId="0" borderId="25" xfId="0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horizontal="right" vertical="center"/>
    </xf>
    <xf numFmtId="1" fontId="14" fillId="0" borderId="17" xfId="0" applyNumberFormat="1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 vertical="center" wrapText="1"/>
    </xf>
    <xf numFmtId="1" fontId="14" fillId="0" borderId="17" xfId="0" applyNumberFormat="1" applyFont="1" applyFill="1" applyBorder="1" applyAlignment="1">
      <alignment horizontal="right" vertical="center" wrapText="1"/>
    </xf>
    <xf numFmtId="1" fontId="14" fillId="0" borderId="25" xfId="0" applyNumberFormat="1" applyFont="1" applyFill="1" applyBorder="1" applyAlignment="1">
      <alignment horizontal="right" vertical="center" wrapText="1"/>
    </xf>
    <xf numFmtId="1" fontId="14" fillId="0" borderId="15" xfId="4" applyNumberFormat="1" applyFont="1" applyFill="1" applyBorder="1" applyAlignment="1">
      <alignment horizontal="right"/>
    </xf>
    <xf numFmtId="1" fontId="14" fillId="0" borderId="17" xfId="4" applyNumberFormat="1" applyFont="1" applyFill="1" applyBorder="1" applyAlignment="1">
      <alignment horizontal="right"/>
    </xf>
    <xf numFmtId="1" fontId="14" fillId="0" borderId="25" xfId="4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1" fontId="14" fillId="0" borderId="20" xfId="0" applyNumberFormat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1" fontId="14" fillId="0" borderId="26" xfId="0" applyNumberFormat="1" applyFont="1" applyFill="1" applyBorder="1" applyAlignment="1">
      <alignment horizontal="right"/>
    </xf>
    <xf numFmtId="0" fontId="14" fillId="0" borderId="23" xfId="0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0" fontId="14" fillId="0" borderId="24" xfId="2" applyFont="1" applyFill="1" applyBorder="1" applyAlignment="1">
      <alignment horizontal="right" vertical="center"/>
    </xf>
    <xf numFmtId="1" fontId="14" fillId="0" borderId="26" xfId="2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3" xfId="2" applyFont="1" applyFill="1" applyBorder="1" applyAlignment="1">
      <alignment horizontal="right"/>
    </xf>
    <xf numFmtId="0" fontId="12" fillId="2" borderId="0" xfId="0" applyFont="1" applyFill="1"/>
    <xf numFmtId="0" fontId="7" fillId="0" borderId="15" xfId="0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0" xfId="0" applyFont="1" applyFill="1"/>
    <xf numFmtId="0" fontId="7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1" fontId="14" fillId="0" borderId="15" xfId="0" applyNumberFormat="1" applyFont="1" applyFill="1" applyBorder="1" applyAlignment="1">
      <alignment vertical="center"/>
    </xf>
    <xf numFmtId="1" fontId="14" fillId="0" borderId="15" xfId="0" applyNumberFormat="1" applyFont="1" applyFill="1" applyBorder="1" applyAlignment="1">
      <alignment horizontal="right" vertical="top" wrapText="1"/>
    </xf>
    <xf numFmtId="1" fontId="14" fillId="0" borderId="17" xfId="0" applyNumberFormat="1" applyFont="1" applyFill="1" applyBorder="1" applyAlignment="1">
      <alignment horizontal="right" vertical="top" wrapText="1"/>
    </xf>
    <xf numFmtId="1" fontId="14" fillId="0" borderId="25" xfId="0" applyNumberFormat="1" applyFont="1" applyFill="1" applyBorder="1" applyAlignment="1">
      <alignment horizontal="right" vertical="top" wrapText="1"/>
    </xf>
    <xf numFmtId="1" fontId="14" fillId="0" borderId="15" xfId="1" applyNumberFormat="1" applyFont="1" applyFill="1" applyBorder="1" applyAlignment="1">
      <alignment horizontal="right"/>
    </xf>
    <xf numFmtId="1" fontId="14" fillId="0" borderId="17" xfId="1" applyNumberFormat="1" applyFont="1" applyFill="1" applyBorder="1" applyAlignment="1">
      <alignment horizontal="right"/>
    </xf>
    <xf numFmtId="1" fontId="14" fillId="0" borderId="25" xfId="1" applyNumberFormat="1" applyFont="1" applyFill="1" applyBorder="1" applyAlignment="1">
      <alignment horizontal="right"/>
    </xf>
    <xf numFmtId="0" fontId="14" fillId="0" borderId="15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horizontal="right" vertical="center"/>
    </xf>
    <xf numFmtId="2" fontId="14" fillId="0" borderId="26" xfId="0" applyNumberFormat="1" applyFont="1" applyFill="1" applyBorder="1" applyAlignment="1">
      <alignment horizontal="right"/>
    </xf>
    <xf numFmtId="2" fontId="14" fillId="0" borderId="38" xfId="0" applyNumberFormat="1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horizontal="right"/>
    </xf>
    <xf numFmtId="1" fontId="14" fillId="0" borderId="4" xfId="2" applyNumberFormat="1" applyFont="1" applyFill="1" applyBorder="1" applyAlignment="1">
      <alignment horizontal="right" vertical="center"/>
    </xf>
    <xf numFmtId="2" fontId="14" fillId="0" borderId="39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tabSelected="1" view="pageBreakPreview" topLeftCell="A16" zoomScale="55" zoomScaleSheetLayoutView="55" workbookViewId="0">
      <selection activeCell="L18" sqref="L18"/>
    </sheetView>
  </sheetViews>
  <sheetFormatPr defaultRowHeight="18" x14ac:dyDescent="0.35"/>
  <cols>
    <col min="2" max="2" width="38" style="1" customWidth="1"/>
    <col min="3" max="3" width="13.81640625" customWidth="1"/>
    <col min="4" max="4" width="10.6328125" style="4" customWidth="1"/>
    <col min="5" max="5" width="13.36328125" style="4" customWidth="1"/>
    <col min="6" max="6" width="14.08984375" style="4" hidden="1" customWidth="1"/>
    <col min="7" max="7" width="5.90625" style="3" hidden="1" customWidth="1"/>
    <col min="8" max="8" width="10.7265625" style="3" hidden="1" customWidth="1"/>
    <col min="9" max="9" width="12.7265625" style="3" hidden="1" customWidth="1"/>
    <col min="10" max="10" width="15" style="3" hidden="1" customWidth="1"/>
    <col min="11" max="11" width="15.81640625" style="3" customWidth="1"/>
    <col min="12" max="14" width="14" style="3" customWidth="1"/>
    <col min="15" max="15" width="14.26953125" style="3" hidden="1" customWidth="1"/>
    <col min="16" max="16" width="14" style="4" hidden="1" customWidth="1"/>
    <col min="17" max="18" width="12.90625" style="4" customWidth="1"/>
    <col min="19" max="19" width="15.1796875" style="4" customWidth="1"/>
    <col min="20" max="20" width="14.453125" style="4" hidden="1" customWidth="1"/>
    <col min="21" max="21" width="13.90625" style="3" hidden="1" customWidth="1"/>
    <col min="22" max="22" width="0.1796875" style="3" customWidth="1"/>
    <col min="23" max="24" width="13.36328125" style="3" customWidth="1"/>
    <col min="25" max="26" width="13.36328125" style="3" hidden="1" customWidth="1"/>
    <col min="27" max="28" width="13.36328125" style="3" customWidth="1"/>
    <col min="29" max="29" width="12.6328125" style="3" hidden="1" customWidth="1"/>
    <col min="30" max="30" width="13.36328125" style="4" hidden="1" customWidth="1"/>
    <col min="31" max="31" width="13.90625" style="4" customWidth="1"/>
  </cols>
  <sheetData>
    <row r="1" spans="1:33" x14ac:dyDescent="0.35">
      <c r="A1" s="4"/>
      <c r="B1" s="71"/>
      <c r="C1" s="2"/>
      <c r="D1" s="2"/>
      <c r="E1" s="2"/>
      <c r="F1" s="2"/>
      <c r="P1" s="2"/>
      <c r="Q1" s="2"/>
      <c r="R1" s="2"/>
      <c r="S1" s="2"/>
      <c r="T1" s="2"/>
      <c r="AD1" s="2"/>
      <c r="AE1" s="2"/>
      <c r="AF1" s="4"/>
    </row>
    <row r="2" spans="1:33" ht="18.600000000000001" thickBot="1" x14ac:dyDescent="0.4">
      <c r="A2" s="7"/>
      <c r="B2" s="7"/>
      <c r="C2" s="7"/>
      <c r="D2" s="97" t="s">
        <v>50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4"/>
    </row>
    <row r="3" spans="1:33" ht="25.8" customHeight="1" thickBot="1" x14ac:dyDescent="0.45">
      <c r="A3" s="98" t="s">
        <v>47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  <c r="AF3" s="4"/>
    </row>
    <row r="4" spans="1:33" ht="56.25" customHeight="1" thickBot="1" x14ac:dyDescent="0.4">
      <c r="A4" s="115" t="s">
        <v>0</v>
      </c>
      <c r="B4" s="118" t="s">
        <v>1</v>
      </c>
      <c r="C4" s="112" t="s">
        <v>49</v>
      </c>
      <c r="D4" s="101" t="s">
        <v>41</v>
      </c>
      <c r="E4" s="102"/>
      <c r="F4" s="102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105" t="s">
        <v>42</v>
      </c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  <c r="AF4" s="4"/>
    </row>
    <row r="5" spans="1:33" ht="109.2" customHeight="1" thickBot="1" x14ac:dyDescent="0.4">
      <c r="A5" s="116"/>
      <c r="B5" s="119"/>
      <c r="C5" s="113"/>
      <c r="D5" s="110" t="s">
        <v>2</v>
      </c>
      <c r="E5" s="108" t="s">
        <v>40</v>
      </c>
      <c r="F5" s="95" t="s">
        <v>35</v>
      </c>
      <c r="G5" s="70" t="s">
        <v>34</v>
      </c>
      <c r="H5" s="70" t="s">
        <v>34</v>
      </c>
      <c r="I5" s="93" t="s">
        <v>37</v>
      </c>
      <c r="J5" s="94"/>
      <c r="K5" s="93" t="s">
        <v>44</v>
      </c>
      <c r="L5" s="94"/>
      <c r="M5" s="93" t="s">
        <v>45</v>
      </c>
      <c r="N5" s="94"/>
      <c r="O5" s="93" t="s">
        <v>46</v>
      </c>
      <c r="P5" s="94"/>
      <c r="Q5" s="121" t="s">
        <v>48</v>
      </c>
      <c r="R5" s="123" t="s">
        <v>3</v>
      </c>
      <c r="S5" s="108" t="s">
        <v>40</v>
      </c>
      <c r="T5" s="95" t="s">
        <v>35</v>
      </c>
      <c r="U5" s="70" t="s">
        <v>34</v>
      </c>
      <c r="V5" s="70" t="s">
        <v>34</v>
      </c>
      <c r="W5" s="93" t="s">
        <v>44</v>
      </c>
      <c r="X5" s="94"/>
      <c r="Y5" s="93" t="s">
        <v>37</v>
      </c>
      <c r="Z5" s="94"/>
      <c r="AA5" s="93" t="s">
        <v>46</v>
      </c>
      <c r="AB5" s="94"/>
      <c r="AC5" s="93" t="s">
        <v>36</v>
      </c>
      <c r="AD5" s="94"/>
      <c r="AE5" s="121" t="s">
        <v>48</v>
      </c>
      <c r="AF5" s="4"/>
    </row>
    <row r="6" spans="1:33" ht="24.6" customHeight="1" thickBot="1" x14ac:dyDescent="0.4">
      <c r="A6" s="117"/>
      <c r="B6" s="120"/>
      <c r="C6" s="114"/>
      <c r="D6" s="111"/>
      <c r="E6" s="109"/>
      <c r="F6" s="96"/>
      <c r="G6" s="5" t="s">
        <v>38</v>
      </c>
      <c r="H6" s="69" t="s">
        <v>39</v>
      </c>
      <c r="I6" s="5" t="s">
        <v>38</v>
      </c>
      <c r="J6" s="69" t="s">
        <v>39</v>
      </c>
      <c r="K6" s="5" t="s">
        <v>38</v>
      </c>
      <c r="L6" s="69" t="s">
        <v>39</v>
      </c>
      <c r="M6" s="5" t="s">
        <v>38</v>
      </c>
      <c r="N6" s="69" t="s">
        <v>39</v>
      </c>
      <c r="O6" s="5" t="s">
        <v>38</v>
      </c>
      <c r="P6" s="69" t="s">
        <v>39</v>
      </c>
      <c r="Q6" s="122"/>
      <c r="R6" s="124"/>
      <c r="S6" s="109"/>
      <c r="T6" s="96"/>
      <c r="U6" s="5" t="s">
        <v>38</v>
      </c>
      <c r="V6" s="69" t="s">
        <v>39</v>
      </c>
      <c r="W6" s="5" t="s">
        <v>38</v>
      </c>
      <c r="X6" s="69" t="s">
        <v>39</v>
      </c>
      <c r="Y6" s="5" t="s">
        <v>38</v>
      </c>
      <c r="Z6" s="69" t="s">
        <v>39</v>
      </c>
      <c r="AA6" s="5" t="s">
        <v>38</v>
      </c>
      <c r="AB6" s="69" t="s">
        <v>39</v>
      </c>
      <c r="AC6" s="5" t="s">
        <v>38</v>
      </c>
      <c r="AD6" s="69" t="s">
        <v>39</v>
      </c>
      <c r="AE6" s="122"/>
      <c r="AF6" s="4"/>
    </row>
    <row r="7" spans="1:33" s="13" customFormat="1" ht="33.6" customHeight="1" x14ac:dyDescent="0.5">
      <c r="A7" s="72">
        <v>1</v>
      </c>
      <c r="B7" s="10" t="s">
        <v>4</v>
      </c>
      <c r="C7" s="73">
        <v>1090</v>
      </c>
      <c r="D7" s="17">
        <v>60</v>
      </c>
      <c r="E7" s="17">
        <f>C7*D7</f>
        <v>65400</v>
      </c>
      <c r="F7" s="17">
        <f>E7*3/4</f>
        <v>49050</v>
      </c>
      <c r="G7" s="18">
        <v>7129</v>
      </c>
      <c r="H7" s="19">
        <v>6629</v>
      </c>
      <c r="I7" s="19">
        <v>4136</v>
      </c>
      <c r="J7" s="19">
        <v>3379</v>
      </c>
      <c r="K7" s="19">
        <v>51529</v>
      </c>
      <c r="L7" s="19">
        <v>36124</v>
      </c>
      <c r="M7" s="19">
        <f>O7+K7</f>
        <v>62794</v>
      </c>
      <c r="N7" s="19">
        <f>P7+L7</f>
        <v>46132</v>
      </c>
      <c r="O7" s="19">
        <f t="shared" ref="O7:O34" si="0">G7+I7</f>
        <v>11265</v>
      </c>
      <c r="P7" s="19">
        <f t="shared" ref="P7:P34" si="1">H7+J7</f>
        <v>10008</v>
      </c>
      <c r="Q7" s="20">
        <f t="shared" ref="Q7:Q35" si="2">(M7+N7)/E7*100</f>
        <v>166.55351681957185</v>
      </c>
      <c r="R7" s="21">
        <v>20</v>
      </c>
      <c r="S7" s="22">
        <f t="shared" ref="S7:S34" si="3">C7*R7</f>
        <v>21800</v>
      </c>
      <c r="T7" s="22">
        <f>S7*3/4</f>
        <v>16350</v>
      </c>
      <c r="U7" s="23">
        <v>2641</v>
      </c>
      <c r="V7" s="24">
        <v>2140</v>
      </c>
      <c r="W7" s="24">
        <v>8219</v>
      </c>
      <c r="X7" s="24">
        <v>6010</v>
      </c>
      <c r="Y7" s="24">
        <v>5109</v>
      </c>
      <c r="Z7" s="24">
        <v>3739</v>
      </c>
      <c r="AA7" s="24">
        <f>AC7+W7</f>
        <v>15969</v>
      </c>
      <c r="AB7" s="24">
        <f>AD7+X7</f>
        <v>11889</v>
      </c>
      <c r="AC7" s="24">
        <f>U7+Y7</f>
        <v>7750</v>
      </c>
      <c r="AD7" s="24">
        <f>V7+Z7</f>
        <v>5879</v>
      </c>
      <c r="AE7" s="25">
        <f>(AA7+AB7)/S7*100</f>
        <v>127.78899082568806</v>
      </c>
      <c r="AF7" s="68"/>
    </row>
    <row r="8" spans="1:33" s="13" customFormat="1" ht="33.6" customHeight="1" x14ac:dyDescent="0.5">
      <c r="A8" s="67">
        <v>2</v>
      </c>
      <c r="B8" s="11" t="s">
        <v>5</v>
      </c>
      <c r="C8" s="49">
        <v>635</v>
      </c>
      <c r="D8" s="26">
        <v>60</v>
      </c>
      <c r="E8" s="26">
        <f t="shared" ref="E8:E34" si="4">C8*D8</f>
        <v>38100</v>
      </c>
      <c r="F8" s="17">
        <f t="shared" ref="F8:F34" si="5">E8*3/4</f>
        <v>28575</v>
      </c>
      <c r="G8" s="27">
        <v>18842</v>
      </c>
      <c r="H8" s="28">
        <v>17523</v>
      </c>
      <c r="I8" s="24">
        <v>3500</v>
      </c>
      <c r="J8" s="24">
        <v>981</v>
      </c>
      <c r="K8" s="24">
        <v>3951</v>
      </c>
      <c r="L8" s="24">
        <v>1134</v>
      </c>
      <c r="M8" s="19">
        <f t="shared" ref="M8:M34" si="6">O8+K8</f>
        <v>26293</v>
      </c>
      <c r="N8" s="19">
        <f t="shared" ref="N8:N34" si="7">P8+L8</f>
        <v>19638</v>
      </c>
      <c r="O8" s="19">
        <f t="shared" si="0"/>
        <v>22342</v>
      </c>
      <c r="P8" s="19">
        <f t="shared" si="1"/>
        <v>18504</v>
      </c>
      <c r="Q8" s="20">
        <f t="shared" si="2"/>
        <v>120.55380577427822</v>
      </c>
      <c r="R8" s="29">
        <v>20</v>
      </c>
      <c r="S8" s="30">
        <f t="shared" si="3"/>
        <v>12700</v>
      </c>
      <c r="T8" s="22">
        <f t="shared" ref="T8:T34" si="8">S8*3/4</f>
        <v>9525</v>
      </c>
      <c r="U8" s="31">
        <v>7987</v>
      </c>
      <c r="V8" s="32">
        <v>7400</v>
      </c>
      <c r="W8" s="33">
        <v>1184</v>
      </c>
      <c r="X8" s="33">
        <v>464</v>
      </c>
      <c r="Y8" s="33">
        <v>1084</v>
      </c>
      <c r="Z8" s="33">
        <v>443</v>
      </c>
      <c r="AA8" s="24">
        <f t="shared" ref="AA8:AA34" si="9">AC8+W8</f>
        <v>10255</v>
      </c>
      <c r="AB8" s="24">
        <f t="shared" ref="AB8:AB34" si="10">AD8+X8</f>
        <v>8307</v>
      </c>
      <c r="AC8" s="24">
        <f t="shared" ref="AC8:AC34" si="11">U8+Y8</f>
        <v>9071</v>
      </c>
      <c r="AD8" s="24">
        <f t="shared" ref="AD8:AD34" si="12">V8+Z8</f>
        <v>7843</v>
      </c>
      <c r="AE8" s="25">
        <f t="shared" ref="AE8:AE35" si="13">(AA8+AB8)/S8*100</f>
        <v>146.15748031496062</v>
      </c>
      <c r="AF8" s="68"/>
      <c r="AG8" s="14"/>
    </row>
    <row r="9" spans="1:33" s="66" customFormat="1" ht="33.6" customHeight="1" x14ac:dyDescent="0.5">
      <c r="A9" s="67">
        <v>3</v>
      </c>
      <c r="B9" s="11" t="s">
        <v>6</v>
      </c>
      <c r="C9" s="49">
        <v>170</v>
      </c>
      <c r="D9" s="26">
        <v>60</v>
      </c>
      <c r="E9" s="26">
        <f t="shared" si="4"/>
        <v>10200</v>
      </c>
      <c r="F9" s="17">
        <f t="shared" si="5"/>
        <v>7650</v>
      </c>
      <c r="G9" s="34">
        <v>2141</v>
      </c>
      <c r="H9" s="35">
        <v>1992</v>
      </c>
      <c r="I9" s="36">
        <v>2203</v>
      </c>
      <c r="J9" s="36">
        <v>1571</v>
      </c>
      <c r="K9" s="36">
        <v>2413.6287345490709</v>
      </c>
      <c r="L9" s="36">
        <v>1712.2866271279199</v>
      </c>
      <c r="M9" s="19">
        <f t="shared" si="6"/>
        <v>6757.6287345490709</v>
      </c>
      <c r="N9" s="19">
        <f t="shared" si="7"/>
        <v>5275.2866271279199</v>
      </c>
      <c r="O9" s="19">
        <f t="shared" si="0"/>
        <v>4344</v>
      </c>
      <c r="P9" s="19">
        <f t="shared" si="1"/>
        <v>3563</v>
      </c>
      <c r="Q9" s="20">
        <f t="shared" si="2"/>
        <v>117.96975844781363</v>
      </c>
      <c r="R9" s="29">
        <v>20</v>
      </c>
      <c r="S9" s="30">
        <f t="shared" si="3"/>
        <v>3400</v>
      </c>
      <c r="T9" s="22">
        <f t="shared" si="8"/>
        <v>2550</v>
      </c>
      <c r="U9" s="34">
        <v>596</v>
      </c>
      <c r="V9" s="35">
        <v>776</v>
      </c>
      <c r="W9" s="36">
        <v>825.21343385318687</v>
      </c>
      <c r="X9" s="36">
        <v>623.16639406461763</v>
      </c>
      <c r="Y9" s="36">
        <v>877</v>
      </c>
      <c r="Z9" s="36">
        <v>681</v>
      </c>
      <c r="AA9" s="24">
        <f t="shared" si="9"/>
        <v>2298.2134338531869</v>
      </c>
      <c r="AB9" s="24">
        <f t="shared" si="10"/>
        <v>2080.1663940646176</v>
      </c>
      <c r="AC9" s="24">
        <f t="shared" si="11"/>
        <v>1473</v>
      </c>
      <c r="AD9" s="24">
        <f t="shared" si="12"/>
        <v>1457</v>
      </c>
      <c r="AE9" s="25">
        <f t="shared" si="13"/>
        <v>128.77587729170011</v>
      </c>
      <c r="AF9" s="68"/>
    </row>
    <row r="10" spans="1:33" s="66" customFormat="1" ht="33.6" customHeight="1" x14ac:dyDescent="0.5">
      <c r="A10" s="67">
        <v>4</v>
      </c>
      <c r="B10" s="11" t="s">
        <v>7</v>
      </c>
      <c r="C10" s="49">
        <v>187</v>
      </c>
      <c r="D10" s="26">
        <v>60</v>
      </c>
      <c r="E10" s="26">
        <f t="shared" si="4"/>
        <v>11220</v>
      </c>
      <c r="F10" s="17">
        <f t="shared" si="5"/>
        <v>8415</v>
      </c>
      <c r="G10" s="34">
        <v>6177</v>
      </c>
      <c r="H10" s="35">
        <v>5406</v>
      </c>
      <c r="I10" s="36">
        <v>630</v>
      </c>
      <c r="J10" s="36">
        <v>537</v>
      </c>
      <c r="K10" s="36">
        <v>663</v>
      </c>
      <c r="L10" s="36">
        <v>617</v>
      </c>
      <c r="M10" s="19">
        <f t="shared" si="6"/>
        <v>7470</v>
      </c>
      <c r="N10" s="19">
        <f t="shared" si="7"/>
        <v>6560</v>
      </c>
      <c r="O10" s="19">
        <f t="shared" si="0"/>
        <v>6807</v>
      </c>
      <c r="P10" s="19">
        <f t="shared" si="1"/>
        <v>5943</v>
      </c>
      <c r="Q10" s="20">
        <f t="shared" si="2"/>
        <v>125.0445632798574</v>
      </c>
      <c r="R10" s="29">
        <v>20</v>
      </c>
      <c r="S10" s="30">
        <f t="shared" si="3"/>
        <v>3740</v>
      </c>
      <c r="T10" s="22">
        <f t="shared" si="8"/>
        <v>2805</v>
      </c>
      <c r="U10" s="34">
        <v>1189</v>
      </c>
      <c r="V10" s="35">
        <v>1150</v>
      </c>
      <c r="W10" s="36">
        <v>357</v>
      </c>
      <c r="X10" s="36">
        <v>212</v>
      </c>
      <c r="Y10" s="36">
        <v>311</v>
      </c>
      <c r="Z10" s="36">
        <v>190</v>
      </c>
      <c r="AA10" s="24">
        <f t="shared" si="9"/>
        <v>1857</v>
      </c>
      <c r="AB10" s="24">
        <f t="shared" si="10"/>
        <v>1552</v>
      </c>
      <c r="AC10" s="24">
        <f t="shared" si="11"/>
        <v>1500</v>
      </c>
      <c r="AD10" s="24">
        <f t="shared" si="12"/>
        <v>1340</v>
      </c>
      <c r="AE10" s="25">
        <f t="shared" si="13"/>
        <v>91.149732620320862</v>
      </c>
      <c r="AF10" s="68"/>
    </row>
    <row r="11" spans="1:33" s="13" customFormat="1" ht="33.6" customHeight="1" x14ac:dyDescent="0.5">
      <c r="A11" s="67">
        <v>5</v>
      </c>
      <c r="B11" s="11" t="s">
        <v>8</v>
      </c>
      <c r="C11" s="49">
        <v>158</v>
      </c>
      <c r="D11" s="26">
        <v>60</v>
      </c>
      <c r="E11" s="26">
        <f t="shared" si="4"/>
        <v>9480</v>
      </c>
      <c r="F11" s="17">
        <f t="shared" si="5"/>
        <v>7110</v>
      </c>
      <c r="G11" s="34">
        <v>766</v>
      </c>
      <c r="H11" s="35">
        <v>678</v>
      </c>
      <c r="I11" s="36">
        <v>4405</v>
      </c>
      <c r="J11" s="36">
        <v>3545</v>
      </c>
      <c r="K11" s="36">
        <v>7845.3999999999987</v>
      </c>
      <c r="L11" s="36">
        <v>5230.8</v>
      </c>
      <c r="M11" s="19">
        <f t="shared" si="6"/>
        <v>13016.399999999998</v>
      </c>
      <c r="N11" s="19">
        <f t="shared" si="7"/>
        <v>9453.7999999999993</v>
      </c>
      <c r="O11" s="19">
        <f t="shared" si="0"/>
        <v>5171</v>
      </c>
      <c r="P11" s="19">
        <f t="shared" si="1"/>
        <v>4223</v>
      </c>
      <c r="Q11" s="20">
        <f t="shared" si="2"/>
        <v>237.02742616033751</v>
      </c>
      <c r="R11" s="29">
        <v>20</v>
      </c>
      <c r="S11" s="30">
        <f t="shared" si="3"/>
        <v>3160</v>
      </c>
      <c r="T11" s="22">
        <f t="shared" si="8"/>
        <v>2370</v>
      </c>
      <c r="U11" s="34">
        <v>133</v>
      </c>
      <c r="V11" s="35">
        <v>189</v>
      </c>
      <c r="W11" s="36">
        <v>1917.6</v>
      </c>
      <c r="X11" s="36">
        <v>1278.4000000000003</v>
      </c>
      <c r="Y11" s="36">
        <v>1181</v>
      </c>
      <c r="Z11" s="36">
        <v>794</v>
      </c>
      <c r="AA11" s="24">
        <f t="shared" si="9"/>
        <v>3231.6</v>
      </c>
      <c r="AB11" s="24">
        <f t="shared" si="10"/>
        <v>2261.4000000000005</v>
      </c>
      <c r="AC11" s="24">
        <f t="shared" si="11"/>
        <v>1314</v>
      </c>
      <c r="AD11" s="24">
        <f t="shared" si="12"/>
        <v>983</v>
      </c>
      <c r="AE11" s="25">
        <f t="shared" si="13"/>
        <v>173.82911392405063</v>
      </c>
      <c r="AF11" s="68"/>
    </row>
    <row r="12" spans="1:33" s="13" customFormat="1" ht="33.6" customHeight="1" x14ac:dyDescent="0.5">
      <c r="A12" s="67">
        <v>6</v>
      </c>
      <c r="B12" s="11" t="s">
        <v>9</v>
      </c>
      <c r="C12" s="49">
        <v>31</v>
      </c>
      <c r="D12" s="26">
        <v>60</v>
      </c>
      <c r="E12" s="26">
        <f t="shared" si="4"/>
        <v>1860</v>
      </c>
      <c r="F12" s="17">
        <f t="shared" si="5"/>
        <v>1395</v>
      </c>
      <c r="G12" s="34">
        <v>29</v>
      </c>
      <c r="H12" s="35">
        <v>26</v>
      </c>
      <c r="I12" s="36">
        <v>26</v>
      </c>
      <c r="J12" s="36">
        <v>20</v>
      </c>
      <c r="K12" s="36">
        <v>29</v>
      </c>
      <c r="L12" s="36">
        <v>10</v>
      </c>
      <c r="M12" s="19">
        <f t="shared" si="6"/>
        <v>84</v>
      </c>
      <c r="N12" s="19">
        <f t="shared" si="7"/>
        <v>56</v>
      </c>
      <c r="O12" s="19">
        <f t="shared" si="0"/>
        <v>55</v>
      </c>
      <c r="P12" s="19">
        <f t="shared" si="1"/>
        <v>46</v>
      </c>
      <c r="Q12" s="20">
        <f t="shared" si="2"/>
        <v>7.5268817204301079</v>
      </c>
      <c r="R12" s="29">
        <v>20</v>
      </c>
      <c r="S12" s="30">
        <f t="shared" si="3"/>
        <v>620</v>
      </c>
      <c r="T12" s="22">
        <f t="shared" si="8"/>
        <v>465</v>
      </c>
      <c r="U12" s="34">
        <v>42</v>
      </c>
      <c r="V12" s="35">
        <v>53</v>
      </c>
      <c r="W12" s="36">
        <v>18</v>
      </c>
      <c r="X12" s="36">
        <v>9</v>
      </c>
      <c r="Y12" s="36">
        <v>20</v>
      </c>
      <c r="Z12" s="36">
        <v>14</v>
      </c>
      <c r="AA12" s="24">
        <f t="shared" si="9"/>
        <v>80</v>
      </c>
      <c r="AB12" s="24">
        <f t="shared" si="10"/>
        <v>76</v>
      </c>
      <c r="AC12" s="24">
        <f t="shared" si="11"/>
        <v>62</v>
      </c>
      <c r="AD12" s="24">
        <f t="shared" si="12"/>
        <v>67</v>
      </c>
      <c r="AE12" s="25">
        <f t="shared" si="13"/>
        <v>25.161290322580644</v>
      </c>
      <c r="AF12" s="68"/>
    </row>
    <row r="13" spans="1:33" s="13" customFormat="1" ht="33.6" customHeight="1" x14ac:dyDescent="0.5">
      <c r="A13" s="67">
        <v>7</v>
      </c>
      <c r="B13" s="11" t="s">
        <v>10</v>
      </c>
      <c r="C13" s="74">
        <v>295</v>
      </c>
      <c r="D13" s="26">
        <v>60</v>
      </c>
      <c r="E13" s="26">
        <f t="shared" si="4"/>
        <v>17700</v>
      </c>
      <c r="F13" s="17">
        <f t="shared" si="5"/>
        <v>13275</v>
      </c>
      <c r="G13" s="37">
        <v>4791</v>
      </c>
      <c r="H13" s="38">
        <v>4442</v>
      </c>
      <c r="I13" s="39">
        <v>7909</v>
      </c>
      <c r="J13" s="39">
        <v>5256</v>
      </c>
      <c r="K13" s="39">
        <v>20842.200000000012</v>
      </c>
      <c r="L13" s="39">
        <v>13894.799999999988</v>
      </c>
      <c r="M13" s="19">
        <f t="shared" si="6"/>
        <v>33542.200000000012</v>
      </c>
      <c r="N13" s="19">
        <f t="shared" si="7"/>
        <v>23592.799999999988</v>
      </c>
      <c r="O13" s="19">
        <f t="shared" si="0"/>
        <v>12700</v>
      </c>
      <c r="P13" s="19">
        <f t="shared" si="1"/>
        <v>9698</v>
      </c>
      <c r="Q13" s="20">
        <f t="shared" si="2"/>
        <v>322.79661016949149</v>
      </c>
      <c r="R13" s="29">
        <v>20</v>
      </c>
      <c r="S13" s="30">
        <f t="shared" si="3"/>
        <v>5900</v>
      </c>
      <c r="T13" s="22">
        <f t="shared" si="8"/>
        <v>4425</v>
      </c>
      <c r="U13" s="37">
        <v>6010</v>
      </c>
      <c r="V13" s="38">
        <v>5773</v>
      </c>
      <c r="W13" s="39">
        <v>18205.800000000003</v>
      </c>
      <c r="X13" s="39">
        <v>12137.199999999997</v>
      </c>
      <c r="Y13" s="39">
        <v>9912</v>
      </c>
      <c r="Z13" s="39">
        <v>4033</v>
      </c>
      <c r="AA13" s="24">
        <f t="shared" si="9"/>
        <v>34127.800000000003</v>
      </c>
      <c r="AB13" s="24">
        <f t="shared" si="10"/>
        <v>21943.199999999997</v>
      </c>
      <c r="AC13" s="24">
        <f t="shared" si="11"/>
        <v>15922</v>
      </c>
      <c r="AD13" s="24">
        <f t="shared" si="12"/>
        <v>9806</v>
      </c>
      <c r="AE13" s="25">
        <f t="shared" si="13"/>
        <v>950.3559322033899</v>
      </c>
      <c r="AF13" s="68"/>
    </row>
    <row r="14" spans="1:33" s="68" customFormat="1" ht="33.6" customHeight="1" x14ac:dyDescent="0.5">
      <c r="A14" s="67">
        <v>8</v>
      </c>
      <c r="B14" s="11" t="s">
        <v>11</v>
      </c>
      <c r="C14" s="49">
        <v>153</v>
      </c>
      <c r="D14" s="26">
        <v>60</v>
      </c>
      <c r="E14" s="26">
        <f t="shared" si="4"/>
        <v>9180</v>
      </c>
      <c r="F14" s="17">
        <f t="shared" si="5"/>
        <v>6885</v>
      </c>
      <c r="G14" s="34">
        <v>750</v>
      </c>
      <c r="H14" s="35">
        <v>711</v>
      </c>
      <c r="I14" s="36">
        <v>1715</v>
      </c>
      <c r="J14" s="36">
        <v>1525</v>
      </c>
      <c r="K14" s="36">
        <v>2156</v>
      </c>
      <c r="L14" s="36">
        <v>1764</v>
      </c>
      <c r="M14" s="19">
        <f t="shared" si="6"/>
        <v>4621</v>
      </c>
      <c r="N14" s="19">
        <f t="shared" si="7"/>
        <v>4000</v>
      </c>
      <c r="O14" s="19">
        <f t="shared" si="0"/>
        <v>2465</v>
      </c>
      <c r="P14" s="19">
        <f t="shared" si="1"/>
        <v>2236</v>
      </c>
      <c r="Q14" s="20">
        <f t="shared" si="2"/>
        <v>93.910675381263616</v>
      </c>
      <c r="R14" s="29">
        <v>20</v>
      </c>
      <c r="S14" s="30">
        <f t="shared" si="3"/>
        <v>3060</v>
      </c>
      <c r="T14" s="22">
        <f t="shared" si="8"/>
        <v>2295</v>
      </c>
      <c r="U14" s="34">
        <v>295</v>
      </c>
      <c r="V14" s="35">
        <v>400</v>
      </c>
      <c r="W14" s="40">
        <v>706</v>
      </c>
      <c r="X14" s="40">
        <v>578</v>
      </c>
      <c r="Y14" s="40">
        <v>435</v>
      </c>
      <c r="Z14" s="40">
        <v>322</v>
      </c>
      <c r="AA14" s="24">
        <f t="shared" si="9"/>
        <v>1436</v>
      </c>
      <c r="AB14" s="24">
        <f t="shared" si="10"/>
        <v>1300</v>
      </c>
      <c r="AC14" s="24">
        <f t="shared" si="11"/>
        <v>730</v>
      </c>
      <c r="AD14" s="24">
        <f t="shared" si="12"/>
        <v>722</v>
      </c>
      <c r="AE14" s="25">
        <f t="shared" si="13"/>
        <v>89.411764705882362</v>
      </c>
    </row>
    <row r="15" spans="1:33" s="13" customFormat="1" ht="33.6" customHeight="1" x14ac:dyDescent="0.5">
      <c r="A15" s="67">
        <v>9</v>
      </c>
      <c r="B15" s="11" t="s">
        <v>12</v>
      </c>
      <c r="C15" s="49">
        <v>219</v>
      </c>
      <c r="D15" s="26">
        <v>60</v>
      </c>
      <c r="E15" s="26">
        <f t="shared" si="4"/>
        <v>13140</v>
      </c>
      <c r="F15" s="17">
        <f t="shared" si="5"/>
        <v>9855</v>
      </c>
      <c r="G15" s="41">
        <v>653</v>
      </c>
      <c r="H15" s="42">
        <v>601</v>
      </c>
      <c r="I15" s="19">
        <v>1012</v>
      </c>
      <c r="J15" s="19">
        <v>802</v>
      </c>
      <c r="K15" s="19">
        <v>3631</v>
      </c>
      <c r="L15" s="19">
        <v>3331</v>
      </c>
      <c r="M15" s="19">
        <f t="shared" si="6"/>
        <v>5296</v>
      </c>
      <c r="N15" s="19">
        <f t="shared" si="7"/>
        <v>4734</v>
      </c>
      <c r="O15" s="19">
        <f t="shared" si="0"/>
        <v>1665</v>
      </c>
      <c r="P15" s="19">
        <f t="shared" si="1"/>
        <v>1403</v>
      </c>
      <c r="Q15" s="20">
        <f t="shared" si="2"/>
        <v>76.331811263318116</v>
      </c>
      <c r="R15" s="29">
        <v>20</v>
      </c>
      <c r="S15" s="30">
        <f t="shared" si="3"/>
        <v>4380</v>
      </c>
      <c r="T15" s="22">
        <f t="shared" si="8"/>
        <v>3285</v>
      </c>
      <c r="U15" s="41">
        <v>319</v>
      </c>
      <c r="V15" s="42">
        <v>435</v>
      </c>
      <c r="W15" s="19">
        <v>3593</v>
      </c>
      <c r="X15" s="19">
        <v>3159</v>
      </c>
      <c r="Y15" s="19">
        <v>555</v>
      </c>
      <c r="Z15" s="19">
        <v>336</v>
      </c>
      <c r="AA15" s="24">
        <f t="shared" si="9"/>
        <v>4467</v>
      </c>
      <c r="AB15" s="24">
        <f t="shared" si="10"/>
        <v>3930</v>
      </c>
      <c r="AC15" s="24">
        <f t="shared" si="11"/>
        <v>874</v>
      </c>
      <c r="AD15" s="24">
        <f t="shared" si="12"/>
        <v>771</v>
      </c>
      <c r="AE15" s="25">
        <f t="shared" si="13"/>
        <v>191.7123287671233</v>
      </c>
      <c r="AF15" s="68"/>
    </row>
    <row r="16" spans="1:33" s="13" customFormat="1" ht="33.6" customHeight="1" x14ac:dyDescent="0.5">
      <c r="A16" s="67">
        <v>10</v>
      </c>
      <c r="B16" s="11" t="s">
        <v>13</v>
      </c>
      <c r="C16" s="74">
        <v>102</v>
      </c>
      <c r="D16" s="26">
        <v>60</v>
      </c>
      <c r="E16" s="26">
        <f t="shared" si="4"/>
        <v>6120</v>
      </c>
      <c r="F16" s="17">
        <f t="shared" si="5"/>
        <v>4590</v>
      </c>
      <c r="G16" s="34">
        <v>525</v>
      </c>
      <c r="H16" s="35">
        <v>488</v>
      </c>
      <c r="I16" s="36">
        <v>451</v>
      </c>
      <c r="J16" s="36">
        <v>333</v>
      </c>
      <c r="K16" s="36">
        <v>1307</v>
      </c>
      <c r="L16" s="36">
        <v>1045</v>
      </c>
      <c r="M16" s="19">
        <f t="shared" si="6"/>
        <v>2283</v>
      </c>
      <c r="N16" s="19">
        <f t="shared" si="7"/>
        <v>1866</v>
      </c>
      <c r="O16" s="19">
        <f t="shared" si="0"/>
        <v>976</v>
      </c>
      <c r="P16" s="19">
        <f t="shared" si="1"/>
        <v>821</v>
      </c>
      <c r="Q16" s="20">
        <f t="shared" si="2"/>
        <v>67.794117647058826</v>
      </c>
      <c r="R16" s="29">
        <v>20</v>
      </c>
      <c r="S16" s="30">
        <f t="shared" si="3"/>
        <v>2040</v>
      </c>
      <c r="T16" s="22">
        <f t="shared" si="8"/>
        <v>1530</v>
      </c>
      <c r="U16" s="34">
        <v>554</v>
      </c>
      <c r="V16" s="35">
        <v>412</v>
      </c>
      <c r="W16" s="36">
        <v>1036</v>
      </c>
      <c r="X16" s="36">
        <v>895</v>
      </c>
      <c r="Y16" s="36">
        <v>124</v>
      </c>
      <c r="Z16" s="36">
        <v>69</v>
      </c>
      <c r="AA16" s="24">
        <f t="shared" si="9"/>
        <v>1714</v>
      </c>
      <c r="AB16" s="24">
        <f t="shared" si="10"/>
        <v>1376</v>
      </c>
      <c r="AC16" s="24">
        <f t="shared" si="11"/>
        <v>678</v>
      </c>
      <c r="AD16" s="24">
        <f t="shared" si="12"/>
        <v>481</v>
      </c>
      <c r="AE16" s="25">
        <f t="shared" si="13"/>
        <v>151.47058823529412</v>
      </c>
      <c r="AF16" s="68"/>
    </row>
    <row r="17" spans="1:32" s="66" customFormat="1" ht="33.6" customHeight="1" x14ac:dyDescent="0.5">
      <c r="A17" s="67">
        <v>11</v>
      </c>
      <c r="B17" s="11" t="s">
        <v>14</v>
      </c>
      <c r="C17" s="49">
        <v>972</v>
      </c>
      <c r="D17" s="26">
        <v>60</v>
      </c>
      <c r="E17" s="26">
        <f t="shared" si="4"/>
        <v>58320</v>
      </c>
      <c r="F17" s="17">
        <f t="shared" si="5"/>
        <v>43740</v>
      </c>
      <c r="G17" s="34">
        <v>56986</v>
      </c>
      <c r="H17" s="35">
        <v>52849</v>
      </c>
      <c r="I17" s="36">
        <v>30433</v>
      </c>
      <c r="J17" s="36">
        <v>19972</v>
      </c>
      <c r="K17" s="36">
        <v>36176</v>
      </c>
      <c r="L17" s="36">
        <v>23038</v>
      </c>
      <c r="M17" s="19">
        <f t="shared" si="6"/>
        <v>123595</v>
      </c>
      <c r="N17" s="19">
        <f t="shared" si="7"/>
        <v>95859</v>
      </c>
      <c r="O17" s="19">
        <f t="shared" si="0"/>
        <v>87419</v>
      </c>
      <c r="P17" s="19">
        <f t="shared" si="1"/>
        <v>72821</v>
      </c>
      <c r="Q17" s="20">
        <f t="shared" si="2"/>
        <v>376.29286694101506</v>
      </c>
      <c r="R17" s="29">
        <v>20</v>
      </c>
      <c r="S17" s="30">
        <f t="shared" si="3"/>
        <v>19440</v>
      </c>
      <c r="T17" s="22">
        <f t="shared" si="8"/>
        <v>14580</v>
      </c>
      <c r="U17" s="75">
        <v>13983</v>
      </c>
      <c r="V17" s="76">
        <v>11584</v>
      </c>
      <c r="W17" s="77">
        <v>11288</v>
      </c>
      <c r="X17" s="77">
        <v>9766</v>
      </c>
      <c r="Y17" s="77">
        <v>8078</v>
      </c>
      <c r="Z17" s="77">
        <v>6227</v>
      </c>
      <c r="AA17" s="24">
        <f t="shared" si="9"/>
        <v>33349</v>
      </c>
      <c r="AB17" s="24">
        <f t="shared" si="10"/>
        <v>27577</v>
      </c>
      <c r="AC17" s="24">
        <f t="shared" si="11"/>
        <v>22061</v>
      </c>
      <c r="AD17" s="24">
        <f t="shared" si="12"/>
        <v>17811</v>
      </c>
      <c r="AE17" s="25">
        <f t="shared" si="13"/>
        <v>313.40534979423865</v>
      </c>
      <c r="AF17" s="68"/>
    </row>
    <row r="18" spans="1:32" s="13" customFormat="1" ht="33.6" customHeight="1" x14ac:dyDescent="0.5">
      <c r="A18" s="67">
        <v>12</v>
      </c>
      <c r="B18" s="11" t="s">
        <v>15</v>
      </c>
      <c r="C18" s="49">
        <v>298</v>
      </c>
      <c r="D18" s="26">
        <v>60</v>
      </c>
      <c r="E18" s="26">
        <f t="shared" si="4"/>
        <v>17880</v>
      </c>
      <c r="F18" s="17">
        <f t="shared" si="5"/>
        <v>13410</v>
      </c>
      <c r="G18" s="41">
        <v>11974</v>
      </c>
      <c r="H18" s="42">
        <v>10671</v>
      </c>
      <c r="I18" s="19">
        <v>0</v>
      </c>
      <c r="J18" s="19">
        <v>0</v>
      </c>
      <c r="K18" s="19">
        <v>0</v>
      </c>
      <c r="L18" s="19">
        <v>0</v>
      </c>
      <c r="M18" s="19">
        <f t="shared" si="6"/>
        <v>11974</v>
      </c>
      <c r="N18" s="19">
        <f t="shared" si="7"/>
        <v>10671</v>
      </c>
      <c r="O18" s="19">
        <f t="shared" si="0"/>
        <v>11974</v>
      </c>
      <c r="P18" s="19">
        <f t="shared" si="1"/>
        <v>10671</v>
      </c>
      <c r="Q18" s="20">
        <f t="shared" si="2"/>
        <v>126.64988814317672</v>
      </c>
      <c r="R18" s="29">
        <v>20</v>
      </c>
      <c r="S18" s="30">
        <f t="shared" si="3"/>
        <v>5960</v>
      </c>
      <c r="T18" s="22">
        <f t="shared" si="8"/>
        <v>4470</v>
      </c>
      <c r="U18" s="41">
        <v>2727</v>
      </c>
      <c r="V18" s="42">
        <v>2651</v>
      </c>
      <c r="W18" s="19">
        <v>0</v>
      </c>
      <c r="X18" s="19">
        <v>0</v>
      </c>
      <c r="Y18" s="19">
        <v>0</v>
      </c>
      <c r="Z18" s="19">
        <v>0</v>
      </c>
      <c r="AA18" s="24">
        <f t="shared" si="9"/>
        <v>2727</v>
      </c>
      <c r="AB18" s="24">
        <f t="shared" si="10"/>
        <v>2651</v>
      </c>
      <c r="AC18" s="24">
        <f t="shared" si="11"/>
        <v>2727</v>
      </c>
      <c r="AD18" s="24">
        <f t="shared" si="12"/>
        <v>2651</v>
      </c>
      <c r="AE18" s="25">
        <f t="shared" si="13"/>
        <v>90.234899328859058</v>
      </c>
      <c r="AF18" s="68"/>
    </row>
    <row r="19" spans="1:32" s="13" customFormat="1" ht="33.6" customHeight="1" x14ac:dyDescent="0.5">
      <c r="A19" s="67">
        <v>13</v>
      </c>
      <c r="B19" s="11" t="s">
        <v>16</v>
      </c>
      <c r="C19" s="74">
        <v>80</v>
      </c>
      <c r="D19" s="26">
        <v>60</v>
      </c>
      <c r="E19" s="26">
        <f t="shared" si="4"/>
        <v>4800</v>
      </c>
      <c r="F19" s="17">
        <f t="shared" si="5"/>
        <v>3600</v>
      </c>
      <c r="G19" s="43">
        <v>132</v>
      </c>
      <c r="H19" s="44">
        <v>148</v>
      </c>
      <c r="I19" s="45">
        <v>57</v>
      </c>
      <c r="J19" s="45">
        <v>33</v>
      </c>
      <c r="K19" s="45">
        <v>0</v>
      </c>
      <c r="L19" s="45">
        <v>0</v>
      </c>
      <c r="M19" s="19">
        <f t="shared" si="6"/>
        <v>189</v>
      </c>
      <c r="N19" s="19">
        <f t="shared" si="7"/>
        <v>181</v>
      </c>
      <c r="O19" s="19">
        <f t="shared" si="0"/>
        <v>189</v>
      </c>
      <c r="P19" s="19">
        <f t="shared" si="1"/>
        <v>181</v>
      </c>
      <c r="Q19" s="20">
        <f t="shared" si="2"/>
        <v>7.7083333333333339</v>
      </c>
      <c r="R19" s="29">
        <v>20</v>
      </c>
      <c r="S19" s="30">
        <f t="shared" si="3"/>
        <v>1600</v>
      </c>
      <c r="T19" s="22">
        <f t="shared" si="8"/>
        <v>1200</v>
      </c>
      <c r="U19" s="43">
        <v>49</v>
      </c>
      <c r="V19" s="44">
        <v>44</v>
      </c>
      <c r="W19" s="45">
        <v>0</v>
      </c>
      <c r="X19" s="45">
        <v>0</v>
      </c>
      <c r="Y19" s="45">
        <v>31</v>
      </c>
      <c r="Z19" s="45">
        <v>26</v>
      </c>
      <c r="AA19" s="24">
        <f t="shared" si="9"/>
        <v>80</v>
      </c>
      <c r="AB19" s="24">
        <f t="shared" si="10"/>
        <v>70</v>
      </c>
      <c r="AC19" s="24">
        <f t="shared" si="11"/>
        <v>80</v>
      </c>
      <c r="AD19" s="24">
        <f t="shared" si="12"/>
        <v>70</v>
      </c>
      <c r="AE19" s="25">
        <f t="shared" si="13"/>
        <v>9.375</v>
      </c>
      <c r="AF19" s="68"/>
    </row>
    <row r="20" spans="1:32" s="66" customFormat="1" ht="33.6" customHeight="1" x14ac:dyDescent="0.5">
      <c r="A20" s="67">
        <v>14</v>
      </c>
      <c r="B20" s="11" t="s">
        <v>17</v>
      </c>
      <c r="C20" s="49">
        <v>18</v>
      </c>
      <c r="D20" s="26">
        <v>60</v>
      </c>
      <c r="E20" s="26">
        <f t="shared" si="4"/>
        <v>1080</v>
      </c>
      <c r="F20" s="17">
        <f t="shared" si="5"/>
        <v>810</v>
      </c>
      <c r="G20" s="34">
        <v>5</v>
      </c>
      <c r="H20" s="35">
        <v>8</v>
      </c>
      <c r="I20" s="36">
        <v>4</v>
      </c>
      <c r="J20" s="36">
        <v>1</v>
      </c>
      <c r="K20" s="36">
        <v>15</v>
      </c>
      <c r="L20" s="36">
        <v>9</v>
      </c>
      <c r="M20" s="19">
        <f t="shared" si="6"/>
        <v>24</v>
      </c>
      <c r="N20" s="19">
        <f t="shared" si="7"/>
        <v>18</v>
      </c>
      <c r="O20" s="19">
        <f t="shared" si="0"/>
        <v>9</v>
      </c>
      <c r="P20" s="19">
        <f t="shared" si="1"/>
        <v>9</v>
      </c>
      <c r="Q20" s="20">
        <f t="shared" si="2"/>
        <v>3.8888888888888888</v>
      </c>
      <c r="R20" s="29">
        <v>20</v>
      </c>
      <c r="S20" s="30">
        <f t="shared" si="3"/>
        <v>360</v>
      </c>
      <c r="T20" s="22">
        <f t="shared" si="8"/>
        <v>270</v>
      </c>
      <c r="U20" s="34">
        <v>3</v>
      </c>
      <c r="V20" s="35">
        <v>6</v>
      </c>
      <c r="W20" s="36">
        <v>14</v>
      </c>
      <c r="X20" s="36">
        <v>3</v>
      </c>
      <c r="Y20" s="36">
        <v>5</v>
      </c>
      <c r="Z20" s="36">
        <v>1</v>
      </c>
      <c r="AA20" s="24">
        <f t="shared" si="9"/>
        <v>22</v>
      </c>
      <c r="AB20" s="24">
        <f t="shared" si="10"/>
        <v>10</v>
      </c>
      <c r="AC20" s="24">
        <f t="shared" si="11"/>
        <v>8</v>
      </c>
      <c r="AD20" s="24">
        <f t="shared" si="12"/>
        <v>7</v>
      </c>
      <c r="AE20" s="25">
        <f t="shared" si="13"/>
        <v>8.8888888888888893</v>
      </c>
      <c r="AF20" s="68"/>
    </row>
    <row r="21" spans="1:32" s="13" customFormat="1" ht="33.6" customHeight="1" x14ac:dyDescent="0.5">
      <c r="A21" s="67">
        <v>15</v>
      </c>
      <c r="B21" s="11" t="s">
        <v>18</v>
      </c>
      <c r="C21" s="74">
        <v>471</v>
      </c>
      <c r="D21" s="26">
        <v>60</v>
      </c>
      <c r="E21" s="26">
        <f t="shared" si="4"/>
        <v>28260</v>
      </c>
      <c r="F21" s="17">
        <f t="shared" si="5"/>
        <v>21195</v>
      </c>
      <c r="G21" s="34">
        <v>303</v>
      </c>
      <c r="H21" s="35">
        <v>291</v>
      </c>
      <c r="I21" s="36">
        <v>1406</v>
      </c>
      <c r="J21" s="36">
        <v>1166</v>
      </c>
      <c r="K21" s="36">
        <v>100</v>
      </c>
      <c r="L21" s="36">
        <v>88</v>
      </c>
      <c r="M21" s="19">
        <f t="shared" si="6"/>
        <v>1809</v>
      </c>
      <c r="N21" s="19">
        <f t="shared" si="7"/>
        <v>1545</v>
      </c>
      <c r="O21" s="19">
        <f t="shared" si="0"/>
        <v>1709</v>
      </c>
      <c r="P21" s="19">
        <f t="shared" si="1"/>
        <v>1457</v>
      </c>
      <c r="Q21" s="20">
        <f t="shared" si="2"/>
        <v>11.868365180467091</v>
      </c>
      <c r="R21" s="29">
        <v>20</v>
      </c>
      <c r="S21" s="30">
        <f t="shared" si="3"/>
        <v>9420</v>
      </c>
      <c r="T21" s="22">
        <f t="shared" si="8"/>
        <v>7065</v>
      </c>
      <c r="U21" s="34">
        <v>74</v>
      </c>
      <c r="V21" s="35">
        <v>74</v>
      </c>
      <c r="W21" s="36">
        <v>4600</v>
      </c>
      <c r="X21" s="36">
        <v>3634</v>
      </c>
      <c r="Y21" s="36">
        <v>339</v>
      </c>
      <c r="Z21" s="36">
        <v>267</v>
      </c>
      <c r="AA21" s="24">
        <f t="shared" si="9"/>
        <v>5013</v>
      </c>
      <c r="AB21" s="24">
        <f t="shared" si="10"/>
        <v>3975</v>
      </c>
      <c r="AC21" s="24">
        <f t="shared" si="11"/>
        <v>413</v>
      </c>
      <c r="AD21" s="24">
        <f t="shared" si="12"/>
        <v>341</v>
      </c>
      <c r="AE21" s="25">
        <f t="shared" si="13"/>
        <v>95.414012738853501</v>
      </c>
      <c r="AF21" s="68"/>
    </row>
    <row r="22" spans="1:32" s="13" customFormat="1" ht="33.6" customHeight="1" x14ac:dyDescent="0.5">
      <c r="A22" s="67">
        <v>16</v>
      </c>
      <c r="B22" s="11" t="s">
        <v>19</v>
      </c>
      <c r="C22" s="74">
        <v>272</v>
      </c>
      <c r="D22" s="26">
        <v>60</v>
      </c>
      <c r="E22" s="26">
        <f t="shared" si="4"/>
        <v>16320</v>
      </c>
      <c r="F22" s="17">
        <f t="shared" si="5"/>
        <v>12240</v>
      </c>
      <c r="G22" s="34">
        <v>142</v>
      </c>
      <c r="H22" s="35">
        <v>114</v>
      </c>
      <c r="I22" s="36">
        <v>19</v>
      </c>
      <c r="J22" s="36">
        <v>2</v>
      </c>
      <c r="K22" s="36">
        <v>19</v>
      </c>
      <c r="L22" s="36">
        <v>2</v>
      </c>
      <c r="M22" s="19">
        <f t="shared" si="6"/>
        <v>180</v>
      </c>
      <c r="N22" s="19">
        <f t="shared" si="7"/>
        <v>118</v>
      </c>
      <c r="O22" s="19">
        <f t="shared" si="0"/>
        <v>161</v>
      </c>
      <c r="P22" s="19">
        <f t="shared" si="1"/>
        <v>116</v>
      </c>
      <c r="Q22" s="20">
        <f t="shared" si="2"/>
        <v>1.8259803921568629</v>
      </c>
      <c r="R22" s="29">
        <v>20</v>
      </c>
      <c r="S22" s="30">
        <f t="shared" si="3"/>
        <v>5440</v>
      </c>
      <c r="T22" s="22">
        <f t="shared" si="8"/>
        <v>4080</v>
      </c>
      <c r="U22" s="34">
        <v>443</v>
      </c>
      <c r="V22" s="35">
        <v>386</v>
      </c>
      <c r="W22" s="36">
        <v>191</v>
      </c>
      <c r="X22" s="36">
        <v>2</v>
      </c>
      <c r="Y22" s="36">
        <v>8</v>
      </c>
      <c r="Z22" s="36">
        <v>2</v>
      </c>
      <c r="AA22" s="24">
        <f t="shared" si="9"/>
        <v>642</v>
      </c>
      <c r="AB22" s="24">
        <f t="shared" si="10"/>
        <v>390</v>
      </c>
      <c r="AC22" s="24">
        <f t="shared" si="11"/>
        <v>451</v>
      </c>
      <c r="AD22" s="24">
        <f t="shared" si="12"/>
        <v>388</v>
      </c>
      <c r="AE22" s="25">
        <f t="shared" si="13"/>
        <v>18.970588235294116</v>
      </c>
      <c r="AF22" s="68"/>
    </row>
    <row r="23" spans="1:32" s="13" customFormat="1" ht="33.6" customHeight="1" x14ac:dyDescent="0.5">
      <c r="A23" s="67">
        <v>17</v>
      </c>
      <c r="B23" s="11" t="s">
        <v>20</v>
      </c>
      <c r="C23" s="49">
        <v>90</v>
      </c>
      <c r="D23" s="26">
        <v>60</v>
      </c>
      <c r="E23" s="26">
        <f t="shared" si="4"/>
        <v>5400</v>
      </c>
      <c r="F23" s="17">
        <f t="shared" si="5"/>
        <v>4050</v>
      </c>
      <c r="G23" s="46">
        <v>18</v>
      </c>
      <c r="H23" s="47">
        <v>14</v>
      </c>
      <c r="I23" s="48">
        <v>15</v>
      </c>
      <c r="J23" s="48">
        <v>3</v>
      </c>
      <c r="K23" s="48">
        <v>13</v>
      </c>
      <c r="L23" s="48">
        <v>2</v>
      </c>
      <c r="M23" s="19">
        <f t="shared" si="6"/>
        <v>46</v>
      </c>
      <c r="N23" s="19">
        <f t="shared" si="7"/>
        <v>19</v>
      </c>
      <c r="O23" s="19">
        <f t="shared" si="0"/>
        <v>33</v>
      </c>
      <c r="P23" s="19">
        <f t="shared" si="1"/>
        <v>17</v>
      </c>
      <c r="Q23" s="20">
        <f t="shared" si="2"/>
        <v>1.2037037037037037</v>
      </c>
      <c r="R23" s="29">
        <v>20</v>
      </c>
      <c r="S23" s="30">
        <f t="shared" si="3"/>
        <v>1800</v>
      </c>
      <c r="T23" s="22">
        <f t="shared" si="8"/>
        <v>1350</v>
      </c>
      <c r="U23" s="46">
        <v>17</v>
      </c>
      <c r="V23" s="47">
        <v>10</v>
      </c>
      <c r="W23" s="48">
        <v>6</v>
      </c>
      <c r="X23" s="48">
        <v>1</v>
      </c>
      <c r="Y23" s="48">
        <v>8</v>
      </c>
      <c r="Z23" s="48">
        <v>1</v>
      </c>
      <c r="AA23" s="24">
        <f t="shared" si="9"/>
        <v>31</v>
      </c>
      <c r="AB23" s="24">
        <f t="shared" si="10"/>
        <v>12</v>
      </c>
      <c r="AC23" s="24">
        <f t="shared" si="11"/>
        <v>25</v>
      </c>
      <c r="AD23" s="24">
        <f t="shared" si="12"/>
        <v>11</v>
      </c>
      <c r="AE23" s="25">
        <f t="shared" si="13"/>
        <v>2.3888888888888888</v>
      </c>
      <c r="AF23" s="68"/>
    </row>
    <row r="24" spans="1:32" s="13" customFormat="1" ht="33.6" customHeight="1" x14ac:dyDescent="0.5">
      <c r="A24" s="67">
        <v>18</v>
      </c>
      <c r="B24" s="11" t="s">
        <v>21</v>
      </c>
      <c r="C24" s="49">
        <v>96</v>
      </c>
      <c r="D24" s="26">
        <v>60</v>
      </c>
      <c r="E24" s="26">
        <f t="shared" si="4"/>
        <v>5760</v>
      </c>
      <c r="F24" s="17">
        <f t="shared" si="5"/>
        <v>4320</v>
      </c>
      <c r="G24" s="34">
        <v>14</v>
      </c>
      <c r="H24" s="35">
        <v>9</v>
      </c>
      <c r="I24" s="36">
        <v>0</v>
      </c>
      <c r="J24" s="36">
        <v>0</v>
      </c>
      <c r="K24" s="36">
        <v>0</v>
      </c>
      <c r="L24" s="36">
        <v>0</v>
      </c>
      <c r="M24" s="19">
        <f t="shared" si="6"/>
        <v>14</v>
      </c>
      <c r="N24" s="19">
        <f t="shared" si="7"/>
        <v>9</v>
      </c>
      <c r="O24" s="19">
        <f t="shared" si="0"/>
        <v>14</v>
      </c>
      <c r="P24" s="19">
        <f t="shared" si="1"/>
        <v>9</v>
      </c>
      <c r="Q24" s="20">
        <f t="shared" si="2"/>
        <v>0.39930555555555552</v>
      </c>
      <c r="R24" s="29">
        <v>20</v>
      </c>
      <c r="S24" s="30">
        <f t="shared" si="3"/>
        <v>1920</v>
      </c>
      <c r="T24" s="22">
        <f t="shared" si="8"/>
        <v>1440</v>
      </c>
      <c r="U24" s="34">
        <v>4.2253521126760569</v>
      </c>
      <c r="V24" s="35">
        <v>4.7746478873239431</v>
      </c>
      <c r="W24" s="36">
        <v>0</v>
      </c>
      <c r="X24" s="36">
        <v>0</v>
      </c>
      <c r="Y24" s="36">
        <v>0</v>
      </c>
      <c r="Z24" s="36">
        <v>0</v>
      </c>
      <c r="AA24" s="24">
        <f t="shared" si="9"/>
        <v>4.2253521126760569</v>
      </c>
      <c r="AB24" s="24">
        <f t="shared" si="10"/>
        <v>4.7746478873239431</v>
      </c>
      <c r="AC24" s="24">
        <f t="shared" si="11"/>
        <v>4.2253521126760569</v>
      </c>
      <c r="AD24" s="24">
        <f t="shared" si="12"/>
        <v>4.7746478873239431</v>
      </c>
      <c r="AE24" s="25">
        <f t="shared" si="13"/>
        <v>0.46875</v>
      </c>
      <c r="AF24" s="68"/>
    </row>
    <row r="25" spans="1:32" s="66" customFormat="1" ht="33.6" customHeight="1" x14ac:dyDescent="0.5">
      <c r="A25" s="67">
        <v>19</v>
      </c>
      <c r="B25" s="11" t="s">
        <v>22</v>
      </c>
      <c r="C25" s="49">
        <v>29</v>
      </c>
      <c r="D25" s="26">
        <v>60</v>
      </c>
      <c r="E25" s="26">
        <f t="shared" si="4"/>
        <v>1740</v>
      </c>
      <c r="F25" s="17">
        <f t="shared" si="5"/>
        <v>1305</v>
      </c>
      <c r="G25" s="34">
        <v>32</v>
      </c>
      <c r="H25" s="35">
        <v>34</v>
      </c>
      <c r="I25" s="36">
        <v>47</v>
      </c>
      <c r="J25" s="36">
        <v>29</v>
      </c>
      <c r="K25" s="36">
        <v>38</v>
      </c>
      <c r="L25" s="36">
        <v>19</v>
      </c>
      <c r="M25" s="19">
        <f t="shared" si="6"/>
        <v>117</v>
      </c>
      <c r="N25" s="19">
        <f t="shared" si="7"/>
        <v>82</v>
      </c>
      <c r="O25" s="19">
        <f t="shared" si="0"/>
        <v>79</v>
      </c>
      <c r="P25" s="19">
        <f t="shared" si="1"/>
        <v>63</v>
      </c>
      <c r="Q25" s="20">
        <f t="shared" si="2"/>
        <v>11.436781609195403</v>
      </c>
      <c r="R25" s="29">
        <v>20</v>
      </c>
      <c r="S25" s="30">
        <f t="shared" si="3"/>
        <v>580</v>
      </c>
      <c r="T25" s="22">
        <f t="shared" si="8"/>
        <v>435</v>
      </c>
      <c r="U25" s="34">
        <v>6</v>
      </c>
      <c r="V25" s="35">
        <v>3</v>
      </c>
      <c r="W25" s="36">
        <v>0</v>
      </c>
      <c r="X25" s="36">
        <v>1</v>
      </c>
      <c r="Y25" s="36">
        <v>23</v>
      </c>
      <c r="Z25" s="36">
        <v>13</v>
      </c>
      <c r="AA25" s="24">
        <f t="shared" si="9"/>
        <v>29</v>
      </c>
      <c r="AB25" s="24">
        <f t="shared" si="10"/>
        <v>17</v>
      </c>
      <c r="AC25" s="24">
        <f t="shared" si="11"/>
        <v>29</v>
      </c>
      <c r="AD25" s="24">
        <f t="shared" si="12"/>
        <v>16</v>
      </c>
      <c r="AE25" s="25">
        <f t="shared" si="13"/>
        <v>7.931034482758621</v>
      </c>
      <c r="AF25" s="68"/>
    </row>
    <row r="26" spans="1:32" s="13" customFormat="1" ht="33.6" customHeight="1" x14ac:dyDescent="0.5">
      <c r="A26" s="67">
        <v>20</v>
      </c>
      <c r="B26" s="11" t="s">
        <v>23</v>
      </c>
      <c r="C26" s="49">
        <v>137</v>
      </c>
      <c r="D26" s="26">
        <v>60</v>
      </c>
      <c r="E26" s="26">
        <f t="shared" si="4"/>
        <v>8220</v>
      </c>
      <c r="F26" s="17">
        <f t="shared" si="5"/>
        <v>6165</v>
      </c>
      <c r="G26" s="34">
        <v>31</v>
      </c>
      <c r="H26" s="35">
        <v>38</v>
      </c>
      <c r="I26" s="36">
        <v>2</v>
      </c>
      <c r="J26" s="36">
        <v>1</v>
      </c>
      <c r="K26" s="36">
        <v>3691</v>
      </c>
      <c r="L26" s="36">
        <v>1196</v>
      </c>
      <c r="M26" s="19">
        <f t="shared" si="6"/>
        <v>3724</v>
      </c>
      <c r="N26" s="19">
        <f t="shared" si="7"/>
        <v>1235</v>
      </c>
      <c r="O26" s="19">
        <f t="shared" si="0"/>
        <v>33</v>
      </c>
      <c r="P26" s="19">
        <f t="shared" si="1"/>
        <v>39</v>
      </c>
      <c r="Q26" s="20">
        <f t="shared" si="2"/>
        <v>60.32846715328467</v>
      </c>
      <c r="R26" s="29">
        <v>20</v>
      </c>
      <c r="S26" s="30">
        <f t="shared" si="3"/>
        <v>2740</v>
      </c>
      <c r="T26" s="22">
        <f t="shared" si="8"/>
        <v>2055</v>
      </c>
      <c r="U26" s="34">
        <v>3</v>
      </c>
      <c r="V26" s="35">
        <v>7</v>
      </c>
      <c r="W26" s="36">
        <v>50</v>
      </c>
      <c r="X26" s="36">
        <v>29</v>
      </c>
      <c r="Y26" s="36">
        <v>0</v>
      </c>
      <c r="Z26" s="36">
        <v>0</v>
      </c>
      <c r="AA26" s="24">
        <f t="shared" si="9"/>
        <v>53</v>
      </c>
      <c r="AB26" s="24">
        <f t="shared" si="10"/>
        <v>36</v>
      </c>
      <c r="AC26" s="24">
        <f t="shared" si="11"/>
        <v>3</v>
      </c>
      <c r="AD26" s="24">
        <f t="shared" si="12"/>
        <v>7</v>
      </c>
      <c r="AE26" s="25">
        <f t="shared" si="13"/>
        <v>3.2481751824817517</v>
      </c>
      <c r="AF26" s="68"/>
    </row>
    <row r="27" spans="1:32" s="66" customFormat="1" ht="33.6" customHeight="1" x14ac:dyDescent="0.5">
      <c r="A27" s="67">
        <v>21</v>
      </c>
      <c r="B27" s="11" t="s">
        <v>24</v>
      </c>
      <c r="C27" s="49">
        <v>351</v>
      </c>
      <c r="D27" s="26">
        <v>60</v>
      </c>
      <c r="E27" s="26">
        <f t="shared" si="4"/>
        <v>21060</v>
      </c>
      <c r="F27" s="17">
        <f t="shared" si="5"/>
        <v>15795</v>
      </c>
      <c r="G27" s="78">
        <v>49</v>
      </c>
      <c r="H27" s="79">
        <v>36</v>
      </c>
      <c r="I27" s="80">
        <v>0</v>
      </c>
      <c r="J27" s="80">
        <v>0</v>
      </c>
      <c r="K27" s="80">
        <v>0</v>
      </c>
      <c r="L27" s="80">
        <v>0</v>
      </c>
      <c r="M27" s="19">
        <f t="shared" si="6"/>
        <v>49</v>
      </c>
      <c r="N27" s="19">
        <f t="shared" si="7"/>
        <v>36</v>
      </c>
      <c r="O27" s="19">
        <f t="shared" si="0"/>
        <v>49</v>
      </c>
      <c r="P27" s="19">
        <f t="shared" si="1"/>
        <v>36</v>
      </c>
      <c r="Q27" s="20">
        <f t="shared" si="2"/>
        <v>0.40360873694207033</v>
      </c>
      <c r="R27" s="29">
        <v>20</v>
      </c>
      <c r="S27" s="30">
        <f t="shared" si="3"/>
        <v>7020</v>
      </c>
      <c r="T27" s="22">
        <f t="shared" si="8"/>
        <v>5265</v>
      </c>
      <c r="U27" s="78">
        <v>2492</v>
      </c>
      <c r="V27" s="79">
        <v>2387</v>
      </c>
      <c r="W27" s="80">
        <v>0</v>
      </c>
      <c r="X27" s="80">
        <v>0</v>
      </c>
      <c r="Y27" s="80">
        <v>0</v>
      </c>
      <c r="Z27" s="80">
        <v>0</v>
      </c>
      <c r="AA27" s="24">
        <f t="shared" si="9"/>
        <v>2492</v>
      </c>
      <c r="AB27" s="24">
        <f t="shared" si="10"/>
        <v>2387</v>
      </c>
      <c r="AC27" s="24">
        <f t="shared" si="11"/>
        <v>2492</v>
      </c>
      <c r="AD27" s="24">
        <f t="shared" si="12"/>
        <v>2387</v>
      </c>
      <c r="AE27" s="25">
        <f t="shared" si="13"/>
        <v>69.501424501424509</v>
      </c>
      <c r="AF27" s="68"/>
    </row>
    <row r="28" spans="1:32" s="13" customFormat="1" ht="33.6" customHeight="1" x14ac:dyDescent="0.5">
      <c r="A28" s="67">
        <v>22</v>
      </c>
      <c r="B28" s="11" t="s">
        <v>25</v>
      </c>
      <c r="C28" s="49">
        <v>11</v>
      </c>
      <c r="D28" s="26">
        <v>60</v>
      </c>
      <c r="E28" s="26">
        <f t="shared" si="4"/>
        <v>660</v>
      </c>
      <c r="F28" s="17">
        <f t="shared" si="5"/>
        <v>495</v>
      </c>
      <c r="G28" s="34">
        <v>21</v>
      </c>
      <c r="H28" s="35">
        <v>15</v>
      </c>
      <c r="I28" s="36">
        <v>0</v>
      </c>
      <c r="J28" s="36">
        <v>0</v>
      </c>
      <c r="K28" s="36">
        <v>0</v>
      </c>
      <c r="L28" s="36">
        <v>0</v>
      </c>
      <c r="M28" s="19">
        <f t="shared" si="6"/>
        <v>21</v>
      </c>
      <c r="N28" s="19">
        <f t="shared" si="7"/>
        <v>15</v>
      </c>
      <c r="O28" s="19">
        <f t="shared" si="0"/>
        <v>21</v>
      </c>
      <c r="P28" s="19">
        <f t="shared" si="1"/>
        <v>15</v>
      </c>
      <c r="Q28" s="20">
        <f t="shared" si="2"/>
        <v>5.4545454545454541</v>
      </c>
      <c r="R28" s="29">
        <v>20</v>
      </c>
      <c r="S28" s="30">
        <f t="shared" si="3"/>
        <v>220</v>
      </c>
      <c r="T28" s="22">
        <f t="shared" si="8"/>
        <v>165</v>
      </c>
      <c r="U28" s="34">
        <v>22</v>
      </c>
      <c r="V28" s="35">
        <v>19</v>
      </c>
      <c r="W28" s="36">
        <v>0</v>
      </c>
      <c r="X28" s="36">
        <v>0</v>
      </c>
      <c r="Y28" s="36">
        <v>0</v>
      </c>
      <c r="Z28" s="36">
        <v>0</v>
      </c>
      <c r="AA28" s="24">
        <f t="shared" si="9"/>
        <v>22</v>
      </c>
      <c r="AB28" s="24">
        <f t="shared" si="10"/>
        <v>19</v>
      </c>
      <c r="AC28" s="24">
        <f t="shared" si="11"/>
        <v>22</v>
      </c>
      <c r="AD28" s="24">
        <f t="shared" si="12"/>
        <v>19</v>
      </c>
      <c r="AE28" s="25">
        <f t="shared" si="13"/>
        <v>18.636363636363637</v>
      </c>
      <c r="AF28" s="68"/>
    </row>
    <row r="29" spans="1:32" s="13" customFormat="1" ht="33.6" customHeight="1" x14ac:dyDescent="0.5">
      <c r="A29" s="67">
        <v>23</v>
      </c>
      <c r="B29" s="16" t="s">
        <v>26</v>
      </c>
      <c r="C29" s="81">
        <v>38</v>
      </c>
      <c r="D29" s="26">
        <v>60</v>
      </c>
      <c r="E29" s="26">
        <f t="shared" si="4"/>
        <v>2280</v>
      </c>
      <c r="F29" s="17">
        <f t="shared" si="5"/>
        <v>1710</v>
      </c>
      <c r="G29" s="34">
        <v>0</v>
      </c>
      <c r="H29" s="35">
        <v>0</v>
      </c>
      <c r="I29" s="36">
        <v>14</v>
      </c>
      <c r="J29" s="36">
        <v>0</v>
      </c>
      <c r="K29" s="36">
        <v>14</v>
      </c>
      <c r="L29" s="36">
        <v>0</v>
      </c>
      <c r="M29" s="19">
        <f t="shared" si="6"/>
        <v>28</v>
      </c>
      <c r="N29" s="19">
        <f t="shared" si="7"/>
        <v>0</v>
      </c>
      <c r="O29" s="19">
        <f t="shared" si="0"/>
        <v>14</v>
      </c>
      <c r="P29" s="19">
        <f t="shared" si="1"/>
        <v>0</v>
      </c>
      <c r="Q29" s="20">
        <f t="shared" si="2"/>
        <v>1.2280701754385965</v>
      </c>
      <c r="R29" s="29">
        <v>20</v>
      </c>
      <c r="S29" s="30">
        <f t="shared" si="3"/>
        <v>760</v>
      </c>
      <c r="T29" s="22">
        <f t="shared" si="8"/>
        <v>570</v>
      </c>
      <c r="U29" s="34">
        <v>0</v>
      </c>
      <c r="V29" s="35">
        <v>0</v>
      </c>
      <c r="W29" s="36">
        <v>6</v>
      </c>
      <c r="X29" s="36">
        <v>0</v>
      </c>
      <c r="Y29" s="36">
        <v>6</v>
      </c>
      <c r="Z29" s="36">
        <v>0</v>
      </c>
      <c r="AA29" s="24">
        <f t="shared" si="9"/>
        <v>12</v>
      </c>
      <c r="AB29" s="24">
        <f t="shared" si="10"/>
        <v>0</v>
      </c>
      <c r="AC29" s="24">
        <f t="shared" si="11"/>
        <v>6</v>
      </c>
      <c r="AD29" s="24">
        <f t="shared" si="12"/>
        <v>0</v>
      </c>
      <c r="AE29" s="25">
        <f t="shared" si="13"/>
        <v>1.5789473684210527</v>
      </c>
      <c r="AF29" s="68"/>
    </row>
    <row r="30" spans="1:32" s="13" customFormat="1" ht="33.6" customHeight="1" x14ac:dyDescent="0.5">
      <c r="A30" s="67">
        <v>24</v>
      </c>
      <c r="B30" s="16" t="s">
        <v>27</v>
      </c>
      <c r="C30" s="49">
        <v>124</v>
      </c>
      <c r="D30" s="26">
        <v>60</v>
      </c>
      <c r="E30" s="26">
        <f t="shared" si="4"/>
        <v>7440</v>
      </c>
      <c r="F30" s="17">
        <f t="shared" si="5"/>
        <v>5580</v>
      </c>
      <c r="G30" s="34">
        <v>0</v>
      </c>
      <c r="H30" s="35">
        <v>0</v>
      </c>
      <c r="I30" s="36">
        <v>0</v>
      </c>
      <c r="J30" s="36">
        <v>0</v>
      </c>
      <c r="K30" s="36">
        <v>0</v>
      </c>
      <c r="L30" s="36">
        <v>0</v>
      </c>
      <c r="M30" s="19">
        <f t="shared" si="6"/>
        <v>0</v>
      </c>
      <c r="N30" s="19">
        <f t="shared" si="7"/>
        <v>0</v>
      </c>
      <c r="O30" s="19">
        <f t="shared" si="0"/>
        <v>0</v>
      </c>
      <c r="P30" s="19">
        <f t="shared" si="1"/>
        <v>0</v>
      </c>
      <c r="Q30" s="20">
        <f t="shared" si="2"/>
        <v>0</v>
      </c>
      <c r="R30" s="29">
        <v>20</v>
      </c>
      <c r="S30" s="30">
        <f t="shared" si="3"/>
        <v>2480</v>
      </c>
      <c r="T30" s="22">
        <f t="shared" si="8"/>
        <v>1860</v>
      </c>
      <c r="U30" s="34">
        <v>0</v>
      </c>
      <c r="V30" s="35">
        <v>0</v>
      </c>
      <c r="W30" s="36">
        <v>0</v>
      </c>
      <c r="X30" s="36">
        <v>0</v>
      </c>
      <c r="Y30" s="36">
        <v>0</v>
      </c>
      <c r="Z30" s="36">
        <v>0</v>
      </c>
      <c r="AA30" s="24">
        <f t="shared" si="9"/>
        <v>0</v>
      </c>
      <c r="AB30" s="24">
        <f t="shared" si="10"/>
        <v>0</v>
      </c>
      <c r="AC30" s="24">
        <f t="shared" si="11"/>
        <v>0</v>
      </c>
      <c r="AD30" s="24">
        <f t="shared" si="12"/>
        <v>0</v>
      </c>
      <c r="AE30" s="25">
        <f t="shared" si="13"/>
        <v>0</v>
      </c>
      <c r="AF30" s="68"/>
    </row>
    <row r="31" spans="1:32" s="66" customFormat="1" ht="33.6" customHeight="1" x14ac:dyDescent="0.5">
      <c r="A31" s="67">
        <v>25</v>
      </c>
      <c r="B31" s="16" t="s">
        <v>28</v>
      </c>
      <c r="C31" s="49">
        <v>16</v>
      </c>
      <c r="D31" s="26">
        <v>60</v>
      </c>
      <c r="E31" s="26">
        <f t="shared" si="4"/>
        <v>960</v>
      </c>
      <c r="F31" s="17">
        <f t="shared" si="5"/>
        <v>720</v>
      </c>
      <c r="G31" s="34">
        <v>0</v>
      </c>
      <c r="H31" s="35">
        <v>0</v>
      </c>
      <c r="I31" s="36">
        <v>0</v>
      </c>
      <c r="J31" s="36">
        <v>0</v>
      </c>
      <c r="K31" s="36">
        <v>0</v>
      </c>
      <c r="L31" s="36">
        <v>0</v>
      </c>
      <c r="M31" s="19">
        <f t="shared" si="6"/>
        <v>0</v>
      </c>
      <c r="N31" s="19">
        <f t="shared" si="7"/>
        <v>0</v>
      </c>
      <c r="O31" s="19">
        <f t="shared" si="0"/>
        <v>0</v>
      </c>
      <c r="P31" s="19">
        <f t="shared" si="1"/>
        <v>0</v>
      </c>
      <c r="Q31" s="20">
        <f t="shared" si="2"/>
        <v>0</v>
      </c>
      <c r="R31" s="29">
        <v>20</v>
      </c>
      <c r="S31" s="30">
        <f t="shared" si="3"/>
        <v>320</v>
      </c>
      <c r="T31" s="22">
        <f t="shared" si="8"/>
        <v>240</v>
      </c>
      <c r="U31" s="34">
        <v>0</v>
      </c>
      <c r="V31" s="35">
        <v>0</v>
      </c>
      <c r="W31" s="36">
        <v>0</v>
      </c>
      <c r="X31" s="36">
        <v>0</v>
      </c>
      <c r="Y31" s="36">
        <v>0</v>
      </c>
      <c r="Z31" s="36">
        <v>0</v>
      </c>
      <c r="AA31" s="24">
        <f t="shared" si="9"/>
        <v>0</v>
      </c>
      <c r="AB31" s="24">
        <f t="shared" si="10"/>
        <v>0</v>
      </c>
      <c r="AC31" s="24">
        <f t="shared" si="11"/>
        <v>0</v>
      </c>
      <c r="AD31" s="24">
        <f t="shared" si="12"/>
        <v>0</v>
      </c>
      <c r="AE31" s="25">
        <f t="shared" si="13"/>
        <v>0</v>
      </c>
      <c r="AF31" s="68"/>
    </row>
    <row r="32" spans="1:32" s="13" customFormat="1" ht="35.4" customHeight="1" x14ac:dyDescent="0.5">
      <c r="A32" s="67">
        <v>26</v>
      </c>
      <c r="B32" s="16" t="s">
        <v>29</v>
      </c>
      <c r="C32" s="49">
        <v>7</v>
      </c>
      <c r="D32" s="26">
        <v>60</v>
      </c>
      <c r="E32" s="26">
        <f t="shared" si="4"/>
        <v>420</v>
      </c>
      <c r="F32" s="17">
        <f t="shared" si="5"/>
        <v>315</v>
      </c>
      <c r="G32" s="34">
        <v>0</v>
      </c>
      <c r="H32" s="35">
        <v>0</v>
      </c>
      <c r="I32" s="36">
        <v>0</v>
      </c>
      <c r="J32" s="36">
        <v>0</v>
      </c>
      <c r="K32" s="36">
        <v>0</v>
      </c>
      <c r="L32" s="36">
        <v>0</v>
      </c>
      <c r="M32" s="19">
        <f t="shared" si="6"/>
        <v>0</v>
      </c>
      <c r="N32" s="19">
        <f t="shared" si="7"/>
        <v>0</v>
      </c>
      <c r="O32" s="19">
        <f t="shared" si="0"/>
        <v>0</v>
      </c>
      <c r="P32" s="19">
        <f t="shared" si="1"/>
        <v>0</v>
      </c>
      <c r="Q32" s="20">
        <f t="shared" si="2"/>
        <v>0</v>
      </c>
      <c r="R32" s="29">
        <v>20</v>
      </c>
      <c r="S32" s="30">
        <f t="shared" si="3"/>
        <v>140</v>
      </c>
      <c r="T32" s="22">
        <f t="shared" si="8"/>
        <v>105</v>
      </c>
      <c r="U32" s="34">
        <v>0</v>
      </c>
      <c r="V32" s="35">
        <v>0</v>
      </c>
      <c r="W32" s="36">
        <v>0</v>
      </c>
      <c r="X32" s="36">
        <v>0</v>
      </c>
      <c r="Y32" s="36">
        <v>0</v>
      </c>
      <c r="Z32" s="36">
        <v>0</v>
      </c>
      <c r="AA32" s="24">
        <f t="shared" si="9"/>
        <v>0</v>
      </c>
      <c r="AB32" s="24">
        <f t="shared" si="10"/>
        <v>0</v>
      </c>
      <c r="AC32" s="24">
        <f t="shared" si="11"/>
        <v>0</v>
      </c>
      <c r="AD32" s="24">
        <f t="shared" si="12"/>
        <v>0</v>
      </c>
      <c r="AE32" s="25">
        <f t="shared" si="13"/>
        <v>0</v>
      </c>
      <c r="AF32" s="68"/>
    </row>
    <row r="33" spans="1:32" s="66" customFormat="1" ht="33.6" customHeight="1" x14ac:dyDescent="0.5">
      <c r="A33" s="67">
        <v>27</v>
      </c>
      <c r="B33" s="11" t="s">
        <v>30</v>
      </c>
      <c r="C33" s="49">
        <v>422</v>
      </c>
      <c r="D33" s="26">
        <v>60</v>
      </c>
      <c r="E33" s="26">
        <f t="shared" si="4"/>
        <v>25320</v>
      </c>
      <c r="F33" s="17">
        <f t="shared" si="5"/>
        <v>18990</v>
      </c>
      <c r="G33" s="34">
        <v>31676</v>
      </c>
      <c r="H33" s="35">
        <v>19809</v>
      </c>
      <c r="I33" s="36">
        <v>14375</v>
      </c>
      <c r="J33" s="36">
        <v>13014</v>
      </c>
      <c r="K33" s="36">
        <v>49958</v>
      </c>
      <c r="L33" s="36">
        <v>61911</v>
      </c>
      <c r="M33" s="19">
        <f t="shared" si="6"/>
        <v>96009</v>
      </c>
      <c r="N33" s="19">
        <f t="shared" si="7"/>
        <v>94734</v>
      </c>
      <c r="O33" s="19">
        <f t="shared" si="0"/>
        <v>46051</v>
      </c>
      <c r="P33" s="19">
        <f t="shared" si="1"/>
        <v>32823</v>
      </c>
      <c r="Q33" s="20">
        <f t="shared" si="2"/>
        <v>753.32938388625598</v>
      </c>
      <c r="R33" s="29">
        <v>20</v>
      </c>
      <c r="S33" s="30">
        <f t="shared" si="3"/>
        <v>8440</v>
      </c>
      <c r="T33" s="22">
        <f t="shared" si="8"/>
        <v>6330</v>
      </c>
      <c r="U33" s="34">
        <v>6493</v>
      </c>
      <c r="V33" s="35">
        <v>5973</v>
      </c>
      <c r="W33" s="36">
        <v>6866</v>
      </c>
      <c r="X33" s="36">
        <v>6065</v>
      </c>
      <c r="Y33" s="36">
        <v>3778</v>
      </c>
      <c r="Z33" s="36">
        <v>2872</v>
      </c>
      <c r="AA33" s="24">
        <f t="shared" si="9"/>
        <v>17137</v>
      </c>
      <c r="AB33" s="24">
        <f t="shared" si="10"/>
        <v>14910</v>
      </c>
      <c r="AC33" s="24">
        <f t="shared" si="11"/>
        <v>10271</v>
      </c>
      <c r="AD33" s="24">
        <f t="shared" si="12"/>
        <v>8845</v>
      </c>
      <c r="AE33" s="25">
        <f t="shared" si="13"/>
        <v>379.7037914691943</v>
      </c>
      <c r="AF33" s="68"/>
    </row>
    <row r="34" spans="1:32" s="13" customFormat="1" ht="33.6" customHeight="1" thickBot="1" x14ac:dyDescent="0.55000000000000004">
      <c r="A34" s="82">
        <v>28</v>
      </c>
      <c r="B34" s="12" t="s">
        <v>31</v>
      </c>
      <c r="C34" s="83">
        <v>800</v>
      </c>
      <c r="D34" s="50">
        <v>60</v>
      </c>
      <c r="E34" s="50">
        <f t="shared" si="4"/>
        <v>48000</v>
      </c>
      <c r="F34" s="51">
        <f t="shared" si="5"/>
        <v>36000</v>
      </c>
      <c r="G34" s="52">
        <v>519</v>
      </c>
      <c r="H34" s="53">
        <v>437</v>
      </c>
      <c r="I34" s="54">
        <v>0</v>
      </c>
      <c r="J34" s="54">
        <v>0</v>
      </c>
      <c r="K34" s="54">
        <v>502</v>
      </c>
      <c r="L34" s="54">
        <v>1190</v>
      </c>
      <c r="M34" s="86">
        <f t="shared" si="6"/>
        <v>1021</v>
      </c>
      <c r="N34" s="86">
        <f t="shared" si="7"/>
        <v>1627</v>
      </c>
      <c r="O34" s="86">
        <f t="shared" si="0"/>
        <v>519</v>
      </c>
      <c r="P34" s="86">
        <f t="shared" si="1"/>
        <v>437</v>
      </c>
      <c r="Q34" s="87">
        <f t="shared" si="2"/>
        <v>5.5166666666666666</v>
      </c>
      <c r="R34" s="55">
        <v>20</v>
      </c>
      <c r="S34" s="56">
        <f t="shared" si="3"/>
        <v>16000</v>
      </c>
      <c r="T34" s="57">
        <f t="shared" si="8"/>
        <v>12000</v>
      </c>
      <c r="U34" s="52">
        <v>491</v>
      </c>
      <c r="V34" s="53">
        <v>358</v>
      </c>
      <c r="W34" s="54">
        <v>307</v>
      </c>
      <c r="X34" s="54">
        <v>932</v>
      </c>
      <c r="Y34" s="54">
        <v>0</v>
      </c>
      <c r="Z34" s="54">
        <v>0</v>
      </c>
      <c r="AA34" s="58">
        <f t="shared" si="9"/>
        <v>798</v>
      </c>
      <c r="AB34" s="58">
        <f t="shared" si="10"/>
        <v>1290</v>
      </c>
      <c r="AC34" s="58">
        <f t="shared" si="11"/>
        <v>491</v>
      </c>
      <c r="AD34" s="58">
        <f t="shared" si="12"/>
        <v>358</v>
      </c>
      <c r="AE34" s="88">
        <f t="shared" si="13"/>
        <v>13.05</v>
      </c>
      <c r="AF34" s="68"/>
    </row>
    <row r="35" spans="1:32" s="13" customFormat="1" ht="31.8" customHeight="1" thickBot="1" x14ac:dyDescent="0.55000000000000004">
      <c r="A35" s="84"/>
      <c r="B35" s="15" t="s">
        <v>32</v>
      </c>
      <c r="C35" s="85">
        <f>SUM(C7:C34)</f>
        <v>7272</v>
      </c>
      <c r="D35" s="59">
        <v>60</v>
      </c>
      <c r="E35" s="59">
        <f>SUM(E7:E34)</f>
        <v>436320</v>
      </c>
      <c r="F35" s="60">
        <f>SUM(F7:F34)</f>
        <v>327240</v>
      </c>
      <c r="G35" s="61">
        <f t="shared" ref="G35:P35" si="14">SUM(G7:G34)</f>
        <v>143705</v>
      </c>
      <c r="H35" s="59">
        <f t="shared" si="14"/>
        <v>122969</v>
      </c>
      <c r="I35" s="62">
        <f t="shared" si="14"/>
        <v>72359</v>
      </c>
      <c r="J35" s="62">
        <f t="shared" si="14"/>
        <v>52170</v>
      </c>
      <c r="K35" s="62">
        <f t="shared" ref="K35:L35" si="15">SUM(K7:K34)</f>
        <v>184893.22873454908</v>
      </c>
      <c r="L35" s="62">
        <f t="shared" si="15"/>
        <v>152317.88662712791</v>
      </c>
      <c r="M35" s="89">
        <f t="shared" ref="M35" si="16">O35+K35</f>
        <v>400957.22873454908</v>
      </c>
      <c r="N35" s="89">
        <f t="shared" ref="N35" si="17">P35+L35</f>
        <v>327456.88662712788</v>
      </c>
      <c r="O35" s="62">
        <f>SUM(O7:O34)</f>
        <v>216064</v>
      </c>
      <c r="P35" s="63">
        <f t="shared" si="14"/>
        <v>175139</v>
      </c>
      <c r="Q35" s="90">
        <f t="shared" si="2"/>
        <v>166.94492926331063</v>
      </c>
      <c r="R35" s="64">
        <v>20</v>
      </c>
      <c r="S35" s="59">
        <f>SUM(S7:S34)</f>
        <v>145440</v>
      </c>
      <c r="T35" s="65">
        <f>SUM(T7:T34)</f>
        <v>109080</v>
      </c>
      <c r="U35" s="62">
        <f t="shared" ref="U35:AD35" si="18">SUM(U7:U34)</f>
        <v>46573.225352112677</v>
      </c>
      <c r="V35" s="62">
        <f t="shared" si="18"/>
        <v>42234.774647887323</v>
      </c>
      <c r="W35" s="62">
        <f t="shared" ref="W35:X35" si="19">SUM(W7:W34)</f>
        <v>59389.613433853192</v>
      </c>
      <c r="X35" s="62">
        <f t="shared" si="19"/>
        <v>45798.766394064616</v>
      </c>
      <c r="Y35" s="62">
        <f t="shared" si="18"/>
        <v>31884</v>
      </c>
      <c r="Z35" s="62">
        <f t="shared" si="18"/>
        <v>20030</v>
      </c>
      <c r="AA35" s="91">
        <f t="shared" ref="AA35:AB35" si="20">AC35+W35</f>
        <v>137846.83878596587</v>
      </c>
      <c r="AB35" s="91">
        <f t="shared" si="20"/>
        <v>108063.54104195195</v>
      </c>
      <c r="AC35" s="62">
        <f>SUM(AC7:AC34)</f>
        <v>78457.225352112669</v>
      </c>
      <c r="AD35" s="62">
        <f t="shared" si="18"/>
        <v>62264.774647887323</v>
      </c>
      <c r="AE35" s="92">
        <f t="shared" si="13"/>
        <v>169.08029416110961</v>
      </c>
      <c r="AF35" s="68"/>
    </row>
    <row r="36" spans="1:32" ht="22.8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 t="s">
        <v>33</v>
      </c>
      <c r="V36" s="7"/>
      <c r="W36" s="7"/>
      <c r="X36" s="7"/>
      <c r="Y36" s="7"/>
      <c r="Z36" s="7"/>
      <c r="AA36" s="7"/>
      <c r="AB36" s="7"/>
      <c r="AC36" s="7"/>
      <c r="AD36" s="8" t="s">
        <v>43</v>
      </c>
      <c r="AE36" s="9"/>
      <c r="AF36" s="4"/>
    </row>
    <row r="37" spans="1:32" x14ac:dyDescent="0.35">
      <c r="A37" s="4"/>
      <c r="B37" s="71"/>
      <c r="C37" s="4"/>
      <c r="AF37" s="4"/>
    </row>
  </sheetData>
  <mergeCells count="23">
    <mergeCell ref="D2:AE2"/>
    <mergeCell ref="A3:AE3"/>
    <mergeCell ref="D4:Q4"/>
    <mergeCell ref="R4:AE4"/>
    <mergeCell ref="O5:P5"/>
    <mergeCell ref="I5:J5"/>
    <mergeCell ref="F5:F6"/>
    <mergeCell ref="E5:E6"/>
    <mergeCell ref="D5:D6"/>
    <mergeCell ref="C4:C6"/>
    <mergeCell ref="A4:A6"/>
    <mergeCell ref="B4:B6"/>
    <mergeCell ref="Q5:Q6"/>
    <mergeCell ref="AE5:AE6"/>
    <mergeCell ref="S5:S6"/>
    <mergeCell ref="R5:R6"/>
    <mergeCell ref="AC5:AD5"/>
    <mergeCell ref="K5:L5"/>
    <mergeCell ref="M5:N5"/>
    <mergeCell ref="W5:X5"/>
    <mergeCell ref="AA5:AB5"/>
    <mergeCell ref="T5:T6"/>
    <mergeCell ref="Y5:Z5"/>
  </mergeCells>
  <pageMargins left="0.38" right="0.2" top="1.100000000000000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2021-06-18T10:51:56Z</cp:lastPrinted>
  <dcterms:created xsi:type="dcterms:W3CDTF">2020-07-15T05:20:31Z</dcterms:created>
  <dcterms:modified xsi:type="dcterms:W3CDTF">2021-06-18T11:02:29Z</dcterms:modified>
</cp:coreProperties>
</file>