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-108" yWindow="-108" windowWidth="23268" windowHeight="12576"/>
  </bookViews>
  <sheets>
    <sheet name="PMSBY_PMJJBY Target-Achiev." sheetId="1" r:id="rId1"/>
  </sheets>
  <definedNames>
    <definedName name="_xlnm.Print_Area" localSheetId="0">'PMSBY_PMJJBY Target-Achiev.'!$A$1:$W$36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J35" i="1"/>
  <c r="S35" i="1" l="1"/>
  <c r="T35" i="1"/>
  <c r="U8" i="1"/>
  <c r="V8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V7" i="1"/>
  <c r="U7" i="1"/>
  <c r="R35" i="1"/>
  <c r="P33" i="1"/>
  <c r="P34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L7" i="1"/>
  <c r="K7" i="1"/>
  <c r="H35" i="1"/>
  <c r="W34" i="1" l="1"/>
  <c r="K35" i="1"/>
  <c r="W33" i="1"/>
  <c r="U35" i="1"/>
  <c r="F33" i="1" l="1"/>
  <c r="M33" i="1" s="1"/>
  <c r="F34" i="1"/>
  <c r="M34" i="1" s="1"/>
  <c r="V35" i="1" l="1"/>
  <c r="L35" i="1"/>
  <c r="Q35" i="1" l="1"/>
  <c r="G35" i="1"/>
  <c r="C35" i="1"/>
  <c r="O34" i="1" l="1"/>
  <c r="E34" i="1"/>
  <c r="O33" i="1"/>
  <c r="E33" i="1"/>
  <c r="O32" i="1"/>
  <c r="P32" i="1" s="1"/>
  <c r="W32" i="1" s="1"/>
  <c r="E32" i="1"/>
  <c r="F32" i="1" s="1"/>
  <c r="M32" i="1" s="1"/>
  <c r="O31" i="1"/>
  <c r="P31" i="1" s="1"/>
  <c r="W31" i="1" s="1"/>
  <c r="E31" i="1"/>
  <c r="F31" i="1" s="1"/>
  <c r="M31" i="1" s="1"/>
  <c r="O30" i="1"/>
  <c r="P30" i="1" s="1"/>
  <c r="W30" i="1" s="1"/>
  <c r="E30" i="1"/>
  <c r="F30" i="1" s="1"/>
  <c r="M30" i="1" s="1"/>
  <c r="O29" i="1"/>
  <c r="P29" i="1" s="1"/>
  <c r="W29" i="1" s="1"/>
  <c r="E29" i="1"/>
  <c r="F29" i="1" s="1"/>
  <c r="M29" i="1" s="1"/>
  <c r="O28" i="1"/>
  <c r="P28" i="1" s="1"/>
  <c r="W28" i="1" s="1"/>
  <c r="E28" i="1"/>
  <c r="F28" i="1" s="1"/>
  <c r="M28" i="1" s="1"/>
  <c r="O27" i="1"/>
  <c r="P27" i="1" s="1"/>
  <c r="W27" i="1" s="1"/>
  <c r="E27" i="1"/>
  <c r="F27" i="1" s="1"/>
  <c r="M27" i="1" s="1"/>
  <c r="O26" i="1"/>
  <c r="P26" i="1" s="1"/>
  <c r="W26" i="1" s="1"/>
  <c r="E26" i="1"/>
  <c r="F26" i="1" s="1"/>
  <c r="M26" i="1" s="1"/>
  <c r="O25" i="1"/>
  <c r="P25" i="1" s="1"/>
  <c r="W25" i="1" s="1"/>
  <c r="E25" i="1"/>
  <c r="F25" i="1" s="1"/>
  <c r="M25" i="1" s="1"/>
  <c r="O24" i="1"/>
  <c r="P24" i="1" s="1"/>
  <c r="W24" i="1" s="1"/>
  <c r="E24" i="1"/>
  <c r="F24" i="1" s="1"/>
  <c r="M24" i="1" s="1"/>
  <c r="O23" i="1"/>
  <c r="P23" i="1" s="1"/>
  <c r="W23" i="1" s="1"/>
  <c r="E23" i="1"/>
  <c r="F23" i="1" s="1"/>
  <c r="M23" i="1" s="1"/>
  <c r="O22" i="1"/>
  <c r="P22" i="1" s="1"/>
  <c r="W22" i="1" s="1"/>
  <c r="E22" i="1"/>
  <c r="F22" i="1" s="1"/>
  <c r="M22" i="1" s="1"/>
  <c r="O21" i="1"/>
  <c r="P21" i="1" s="1"/>
  <c r="W21" i="1" s="1"/>
  <c r="E21" i="1"/>
  <c r="F21" i="1" s="1"/>
  <c r="M21" i="1" s="1"/>
  <c r="O20" i="1"/>
  <c r="P20" i="1" s="1"/>
  <c r="W20" i="1" s="1"/>
  <c r="E20" i="1"/>
  <c r="F20" i="1" s="1"/>
  <c r="M20" i="1" s="1"/>
  <c r="O19" i="1"/>
  <c r="P19" i="1" s="1"/>
  <c r="W19" i="1" s="1"/>
  <c r="E19" i="1"/>
  <c r="F19" i="1" s="1"/>
  <c r="M19" i="1" s="1"/>
  <c r="O18" i="1"/>
  <c r="P18" i="1" s="1"/>
  <c r="W18" i="1" s="1"/>
  <c r="E18" i="1"/>
  <c r="F18" i="1" s="1"/>
  <c r="M18" i="1" s="1"/>
  <c r="O17" i="1"/>
  <c r="P17" i="1" s="1"/>
  <c r="W17" i="1" s="1"/>
  <c r="E17" i="1"/>
  <c r="F17" i="1" s="1"/>
  <c r="M17" i="1" s="1"/>
  <c r="O16" i="1"/>
  <c r="P16" i="1" s="1"/>
  <c r="W16" i="1" s="1"/>
  <c r="E16" i="1"/>
  <c r="F16" i="1" s="1"/>
  <c r="M16" i="1" s="1"/>
  <c r="O15" i="1"/>
  <c r="P15" i="1" s="1"/>
  <c r="W15" i="1" s="1"/>
  <c r="E15" i="1"/>
  <c r="F15" i="1" s="1"/>
  <c r="M15" i="1" s="1"/>
  <c r="O14" i="1"/>
  <c r="P14" i="1" s="1"/>
  <c r="W14" i="1" s="1"/>
  <c r="E14" i="1"/>
  <c r="F14" i="1" s="1"/>
  <c r="M14" i="1" s="1"/>
  <c r="O13" i="1"/>
  <c r="P13" i="1" s="1"/>
  <c r="W13" i="1" s="1"/>
  <c r="E13" i="1"/>
  <c r="F13" i="1" s="1"/>
  <c r="M13" i="1" s="1"/>
  <c r="O12" i="1"/>
  <c r="P12" i="1" s="1"/>
  <c r="W12" i="1" s="1"/>
  <c r="E12" i="1"/>
  <c r="F12" i="1" s="1"/>
  <c r="M12" i="1" s="1"/>
  <c r="O11" i="1"/>
  <c r="P11" i="1" s="1"/>
  <c r="W11" i="1" s="1"/>
  <c r="E11" i="1"/>
  <c r="F11" i="1" s="1"/>
  <c r="M11" i="1" s="1"/>
  <c r="O10" i="1"/>
  <c r="P10" i="1" s="1"/>
  <c r="W10" i="1" s="1"/>
  <c r="E10" i="1"/>
  <c r="F10" i="1" s="1"/>
  <c r="M10" i="1" s="1"/>
  <c r="O9" i="1"/>
  <c r="P9" i="1" s="1"/>
  <c r="W9" i="1" s="1"/>
  <c r="E9" i="1"/>
  <c r="F9" i="1" s="1"/>
  <c r="M9" i="1" s="1"/>
  <c r="O8" i="1"/>
  <c r="P8" i="1" s="1"/>
  <c r="W8" i="1" s="1"/>
  <c r="E8" i="1"/>
  <c r="F8" i="1" s="1"/>
  <c r="M8" i="1" s="1"/>
  <c r="O7" i="1"/>
  <c r="P7" i="1" s="1"/>
  <c r="E7" i="1"/>
  <c r="F7" i="1" s="1"/>
  <c r="P35" i="1" l="1"/>
  <c r="W35" i="1" s="1"/>
  <c r="W7" i="1"/>
  <c r="M7" i="1"/>
  <c r="F35" i="1"/>
  <c r="M35" i="1" s="1"/>
  <c r="E35" i="1"/>
  <c r="O35" i="1"/>
</calcChain>
</file>

<file path=xl/sharedStrings.xml><?xml version="1.0" encoding="utf-8"?>
<sst xmlns="http://schemas.openxmlformats.org/spreadsheetml/2006/main" count="66" uniqueCount="48">
  <si>
    <t>SR. NO.</t>
  </si>
  <si>
    <t>NAME OF BANK</t>
  </si>
  <si>
    <t xml:space="preserve">Annual Target of 60 Cases per branch  </t>
  </si>
  <si>
    <t xml:space="preserve">Annual Target of 20 Cases per branch  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</si>
  <si>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</si>
  <si>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</si>
  <si>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</si>
  <si>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</si>
  <si>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</si>
  <si>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</si>
  <si>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</si>
  <si>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</si>
  <si>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</si>
  <si>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</si>
  <si>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</si>
  <si>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</si>
  <si>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</si>
  <si>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JAMMU AND KASHMIR BANK LTD</t>
  </si>
  <si>
    <t>HDFC BANK</t>
  </si>
  <si>
    <t xml:space="preserve">ICICI BANK </t>
  </si>
  <si>
    <t>KOTAK MAHINDRA BANK</t>
  </si>
  <si>
    <t>YES BANK LTD</t>
  </si>
  <si>
    <t>FEDERAL BANK LTD</t>
  </si>
  <si>
    <t>INDUSIND BANK</t>
  </si>
  <si>
    <t>AXIS BANK</t>
  </si>
  <si>
    <t>BANDHAN BANK</t>
  </si>
  <si>
    <t>AU SMALL SMALL FINANCE BANK</t>
  </si>
  <si>
    <t>CAPITAL SMALL FINANCE BANK</t>
  </si>
  <si>
    <t>UJJIVAN SMALL FINANCE BANK</t>
  </si>
  <si>
    <t>JANA SMALL FINANCE BANK</t>
  </si>
  <si>
    <t>Punjab Gramin Bank</t>
  </si>
  <si>
    <t>Pb. State Coop. Bank</t>
  </si>
  <si>
    <t>TOTAL</t>
  </si>
  <si>
    <t>SLBC-Punjab</t>
  </si>
  <si>
    <t>Achievement as on 30.09.2020 (01.04.2020 to 30.09.2020)</t>
  </si>
  <si>
    <t>BANK WISE POSITION IN RESPECT OF PMSBY/PMJJBY OF PUNJAB STATE AS ON 31.12.2020</t>
  </si>
  <si>
    <t>Pro-rata Targets as on 31.12.2020 (01.04.2020 to 31.12.2020)</t>
  </si>
  <si>
    <t>Achievement as on 31.12.2020 (01.04.2020 to 31.12.2020)</t>
  </si>
  <si>
    <t>Number of Branches as on 31.12.2020</t>
  </si>
  <si>
    <t>Progress during (01.10.2020 to 31.12.2020)</t>
  </si>
  <si>
    <t>MALE</t>
  </si>
  <si>
    <t>FEMALE</t>
  </si>
  <si>
    <t xml:space="preserve">% age Achievement as on 31.12.2020 </t>
  </si>
  <si>
    <t>Annual Targets</t>
  </si>
  <si>
    <r>
      <t xml:space="preserve">PRADHAN MANTRI SURAKSHA BIMA YOJNA </t>
    </r>
    <r>
      <rPr>
        <b/>
        <sz val="20"/>
        <rFont val="Arial"/>
        <family val="2"/>
      </rPr>
      <t xml:space="preserve">(Annual Target of 60 Cases per branch) </t>
    </r>
  </si>
  <si>
    <r>
      <t xml:space="preserve">PRADHAN MANTRI JEEVAN JYOTI BIMA YOJNA </t>
    </r>
    <r>
      <rPr>
        <b/>
        <sz val="20"/>
        <rFont val="Arial"/>
        <family val="2"/>
      </rPr>
      <t xml:space="preserve">(Annual Target of 20 Cases per  branch) </t>
    </r>
  </si>
  <si>
    <t>Annexure- 24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</si>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</sst>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4"/>
      <name val="Times New Roman"/>
    </font>
    <font>
      <sz val="14"/>
      <name val="Times New Roman"/>
      <family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4"/>
      <name val="Calibri"/>
      <family val="2"/>
      <charset val="1"/>
    </font>
    <font>
      <sz val="14"/>
      <color theme="1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8"/>
      <name val="Times New Roman"/>
      <family val="1"/>
    </font>
    <font>
      <b/>
      <sz val="18"/>
      <color theme="1"/>
      <name val="Arial"/>
      <family val="2"/>
    </font>
    <font>
      <b/>
      <sz val="22"/>
      <name val="Arial"/>
      <family val="2"/>
    </font>
    <font>
      <b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125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Fill="1"/>
    <xf numFmtId="0" fontId="5" fillId="0" borderId="0" xfId="0" applyFont="1" applyFill="1"/>
    <xf numFmtId="0" fontId="0" fillId="0" borderId="0" xfId="0" applyFill="1"/>
    <xf numFmtId="0" fontId="6" fillId="0" borderId="0" xfId="0" applyFont="1"/>
    <xf numFmtId="0" fontId="6" fillId="0" borderId="10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11" fillId="0" borderId="0" xfId="0" applyFont="1"/>
    <xf numFmtId="0" fontId="11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2" fontId="7" fillId="0" borderId="0" xfId="0" applyNumberFormat="1" applyFont="1" applyFill="1" applyBorder="1" applyAlignment="1">
      <alignment horizontal="right"/>
    </xf>
    <xf numFmtId="0" fontId="6" fillId="0" borderId="13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6" fillId="2" borderId="16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12" fillId="0" borderId="0" xfId="0" applyFont="1"/>
    <xf numFmtId="0" fontId="7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9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vertical="center"/>
    </xf>
    <xf numFmtId="0" fontId="14" fillId="0" borderId="12" xfId="0" applyFont="1" applyFill="1" applyBorder="1" applyAlignment="1">
      <alignment horizontal="right" vertical="center"/>
    </xf>
    <xf numFmtId="1" fontId="14" fillId="0" borderId="12" xfId="0" applyNumberFormat="1" applyFont="1" applyFill="1" applyBorder="1" applyAlignment="1">
      <alignment horizontal="right" vertical="center"/>
    </xf>
    <xf numFmtId="1" fontId="14" fillId="0" borderId="26" xfId="0" applyNumberFormat="1" applyFont="1" applyFill="1" applyBorder="1" applyAlignment="1">
      <alignment horizontal="right" vertical="center"/>
    </xf>
    <xf numFmtId="2" fontId="14" fillId="0" borderId="26" xfId="0" applyNumberFormat="1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 vertical="center"/>
    </xf>
    <xf numFmtId="0" fontId="14" fillId="0" borderId="12" xfId="2" applyFont="1" applyFill="1" applyBorder="1" applyAlignment="1">
      <alignment horizontal="right" vertical="center"/>
    </xf>
    <xf numFmtId="1" fontId="14" fillId="0" borderId="12" xfId="2" applyNumberFormat="1" applyFont="1" applyFill="1" applyBorder="1" applyAlignment="1">
      <alignment horizontal="right" vertical="center"/>
    </xf>
    <xf numFmtId="1" fontId="14" fillId="0" borderId="26" xfId="2" applyNumberFormat="1" applyFont="1" applyFill="1" applyBorder="1" applyAlignment="1">
      <alignment horizontal="right" vertical="center"/>
    </xf>
    <xf numFmtId="2" fontId="14" fillId="0" borderId="31" xfId="0" applyNumberFormat="1" applyFont="1" applyFill="1" applyBorder="1" applyAlignment="1">
      <alignment horizontal="right"/>
    </xf>
    <xf numFmtId="0" fontId="14" fillId="0" borderId="15" xfId="0" applyFont="1" applyBorder="1" applyAlignment="1">
      <alignment vertical="center"/>
    </xf>
    <xf numFmtId="0" fontId="14" fillId="0" borderId="15" xfId="0" applyFont="1" applyFill="1" applyBorder="1" applyAlignment="1">
      <alignment horizontal="right" vertical="center"/>
    </xf>
    <xf numFmtId="1" fontId="14" fillId="0" borderId="15" xfId="2" applyNumberFormat="1" applyFont="1" applyFill="1" applyBorder="1" applyAlignment="1">
      <alignment horizontal="right" vertical="center"/>
    </xf>
    <xf numFmtId="1" fontId="14" fillId="0" borderId="17" xfId="2" applyNumberFormat="1" applyFont="1" applyFill="1" applyBorder="1" applyAlignment="1">
      <alignment horizontal="right" vertical="center"/>
    </xf>
    <xf numFmtId="2" fontId="14" fillId="0" borderId="17" xfId="0" applyNumberFormat="1" applyFont="1" applyFill="1" applyBorder="1" applyAlignment="1">
      <alignment horizontal="right"/>
    </xf>
    <xf numFmtId="0" fontId="14" fillId="0" borderId="18" xfId="0" applyFont="1" applyFill="1" applyBorder="1" applyAlignment="1">
      <alignment horizontal="right" vertical="center"/>
    </xf>
    <xf numFmtId="0" fontId="14" fillId="0" borderId="15" xfId="2" applyFont="1" applyFill="1" applyBorder="1" applyAlignment="1">
      <alignment horizontal="right" vertical="center"/>
    </xf>
    <xf numFmtId="1" fontId="14" fillId="0" borderId="15" xfId="3" applyNumberFormat="1" applyFont="1" applyFill="1" applyBorder="1" applyAlignment="1">
      <alignment horizontal="right" vertical="center"/>
    </xf>
    <xf numFmtId="1" fontId="14" fillId="0" borderId="17" xfId="3" applyNumberFormat="1" applyFont="1" applyFill="1" applyBorder="1" applyAlignment="1">
      <alignment horizontal="right" vertical="center"/>
    </xf>
    <xf numFmtId="1" fontId="14" fillId="0" borderId="26" xfId="3" applyNumberFormat="1" applyFont="1" applyFill="1" applyBorder="1" applyAlignment="1">
      <alignment horizontal="right" vertical="center"/>
    </xf>
    <xf numFmtId="1" fontId="14" fillId="0" borderId="15" xfId="0" applyNumberFormat="1" applyFont="1" applyFill="1" applyBorder="1" applyAlignment="1">
      <alignment horizontal="right"/>
    </xf>
    <xf numFmtId="1" fontId="14" fillId="0" borderId="17" xfId="0" applyNumberFormat="1" applyFont="1" applyFill="1" applyBorder="1" applyAlignment="1">
      <alignment horizontal="right"/>
    </xf>
    <xf numFmtId="1" fontId="14" fillId="0" borderId="26" xfId="0" applyNumberFormat="1" applyFont="1" applyFill="1" applyBorder="1" applyAlignment="1">
      <alignment horizontal="right"/>
    </xf>
    <xf numFmtId="1" fontId="14" fillId="0" borderId="15" xfId="0" applyNumberFormat="1" applyFont="1" applyBorder="1" applyAlignment="1">
      <alignment vertical="center"/>
    </xf>
    <xf numFmtId="1" fontId="14" fillId="0" borderId="15" xfId="0" applyNumberFormat="1" applyFont="1" applyFill="1" applyBorder="1" applyAlignment="1">
      <alignment horizontal="right" wrapText="1"/>
    </xf>
    <xf numFmtId="1" fontId="14" fillId="0" borderId="17" xfId="0" applyNumberFormat="1" applyFont="1" applyFill="1" applyBorder="1" applyAlignment="1">
      <alignment horizontal="right" wrapText="1"/>
    </xf>
    <xf numFmtId="1" fontId="14" fillId="0" borderId="26" xfId="0" applyNumberFormat="1" applyFont="1" applyFill="1" applyBorder="1" applyAlignment="1">
      <alignment horizontal="right" wrapText="1"/>
    </xf>
    <xf numFmtId="0" fontId="14" fillId="0" borderId="26" xfId="0" applyFont="1" applyFill="1" applyBorder="1" applyAlignment="1">
      <alignment horizontal="right"/>
    </xf>
    <xf numFmtId="1" fontId="14" fillId="0" borderId="15" xfId="0" applyNumberFormat="1" applyFont="1" applyFill="1" applyBorder="1" applyAlignment="1">
      <alignment horizontal="right" vertical="center"/>
    </xf>
    <xf numFmtId="1" fontId="14" fillId="0" borderId="17" xfId="0" applyNumberFormat="1" applyFont="1" applyFill="1" applyBorder="1" applyAlignment="1">
      <alignment horizontal="right" vertical="center"/>
    </xf>
    <xf numFmtId="1" fontId="14" fillId="0" borderId="15" xfId="0" applyNumberFormat="1" applyFont="1" applyFill="1" applyBorder="1" applyAlignment="1">
      <alignment horizontal="right" vertical="top" wrapText="1"/>
    </xf>
    <xf numFmtId="1" fontId="14" fillId="0" borderId="17" xfId="0" applyNumberFormat="1" applyFont="1" applyFill="1" applyBorder="1" applyAlignment="1">
      <alignment horizontal="right" vertical="top" wrapText="1"/>
    </xf>
    <xf numFmtId="1" fontId="14" fillId="0" borderId="26" xfId="0" applyNumberFormat="1" applyFont="1" applyFill="1" applyBorder="1" applyAlignment="1">
      <alignment horizontal="right" vertical="top" wrapText="1"/>
    </xf>
    <xf numFmtId="1" fontId="14" fillId="0" borderId="15" xfId="0" applyNumberFormat="1" applyFont="1" applyFill="1" applyBorder="1" applyAlignment="1">
      <alignment horizontal="right" vertical="center" wrapText="1"/>
    </xf>
    <xf numFmtId="1" fontId="14" fillId="0" borderId="17" xfId="0" applyNumberFormat="1" applyFont="1" applyFill="1" applyBorder="1" applyAlignment="1">
      <alignment horizontal="right" vertical="center" wrapText="1"/>
    </xf>
    <xf numFmtId="1" fontId="14" fillId="0" borderId="26" xfId="0" applyNumberFormat="1" applyFont="1" applyFill="1" applyBorder="1" applyAlignment="1">
      <alignment horizontal="right" vertical="center" wrapText="1"/>
    </xf>
    <xf numFmtId="1" fontId="14" fillId="0" borderId="15" xfId="4" applyNumberFormat="1" applyFont="1" applyFill="1" applyBorder="1" applyAlignment="1">
      <alignment horizontal="right"/>
    </xf>
    <xf numFmtId="1" fontId="14" fillId="0" borderId="17" xfId="4" applyNumberFormat="1" applyFont="1" applyFill="1" applyBorder="1" applyAlignment="1">
      <alignment horizontal="right"/>
    </xf>
    <xf numFmtId="1" fontId="14" fillId="0" borderId="26" xfId="4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vertical="center"/>
    </xf>
    <xf numFmtId="1" fontId="14" fillId="0" borderId="15" xfId="1" applyNumberFormat="1" applyFont="1" applyFill="1" applyBorder="1" applyAlignment="1">
      <alignment horizontal="right"/>
    </xf>
    <xf numFmtId="1" fontId="14" fillId="0" borderId="17" xfId="1" applyNumberFormat="1" applyFont="1" applyFill="1" applyBorder="1" applyAlignment="1">
      <alignment horizontal="right"/>
    </xf>
    <xf numFmtId="1" fontId="14" fillId="0" borderId="26" xfId="1" applyNumberFormat="1" applyFont="1" applyFill="1" applyBorder="1" applyAlignment="1">
      <alignment horizontal="right"/>
    </xf>
    <xf numFmtId="0" fontId="14" fillId="0" borderId="15" xfId="0" applyFont="1" applyBorder="1"/>
    <xf numFmtId="0" fontId="14" fillId="0" borderId="20" xfId="0" applyFont="1" applyBorder="1" applyAlignment="1">
      <alignment vertical="center"/>
    </xf>
    <xf numFmtId="0" fontId="14" fillId="0" borderId="20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right" vertical="center"/>
    </xf>
    <xf numFmtId="1" fontId="14" fillId="0" borderId="20" xfId="0" applyNumberFormat="1" applyFont="1" applyFill="1" applyBorder="1" applyAlignment="1">
      <alignment horizontal="right"/>
    </xf>
    <xf numFmtId="1" fontId="14" fillId="0" borderId="22" xfId="0" applyNumberFormat="1" applyFont="1" applyFill="1" applyBorder="1" applyAlignment="1">
      <alignment horizontal="right"/>
    </xf>
    <xf numFmtId="1" fontId="14" fillId="0" borderId="27" xfId="0" applyNumberFormat="1" applyFont="1" applyFill="1" applyBorder="1" applyAlignment="1">
      <alignment horizontal="right"/>
    </xf>
    <xf numFmtId="2" fontId="14" fillId="0" borderId="22" xfId="0" applyNumberFormat="1" applyFont="1" applyFill="1" applyBorder="1" applyAlignment="1">
      <alignment horizontal="right"/>
    </xf>
    <xf numFmtId="0" fontId="14" fillId="0" borderId="23" xfId="0" applyFont="1" applyFill="1" applyBorder="1" applyAlignment="1">
      <alignment horizontal="right" vertical="center"/>
    </xf>
    <xf numFmtId="0" fontId="14" fillId="0" borderId="20" xfId="2" applyFont="1" applyFill="1" applyBorder="1" applyAlignment="1">
      <alignment horizontal="right" vertical="center"/>
    </xf>
    <xf numFmtId="0" fontId="14" fillId="0" borderId="25" xfId="2" applyFont="1" applyFill="1" applyBorder="1" applyAlignment="1">
      <alignment horizontal="right" vertical="center"/>
    </xf>
    <xf numFmtId="1" fontId="14" fillId="0" borderId="27" xfId="2" applyNumberFormat="1" applyFont="1" applyFill="1" applyBorder="1" applyAlignment="1">
      <alignment horizontal="right" vertical="center"/>
    </xf>
    <xf numFmtId="2" fontId="14" fillId="0" borderId="30" xfId="0" applyNumberFormat="1" applyFont="1" applyFill="1" applyBorder="1" applyAlignment="1">
      <alignment horizontal="right"/>
    </xf>
    <xf numFmtId="0" fontId="15" fillId="0" borderId="2" xfId="0" applyFont="1" applyBorder="1" applyAlignment="1">
      <alignment vertical="center"/>
    </xf>
    <xf numFmtId="0" fontId="15" fillId="0" borderId="3" xfId="0" applyFont="1" applyFill="1" applyBorder="1" applyAlignment="1">
      <alignment horizontal="right"/>
    </xf>
    <xf numFmtId="0" fontId="15" fillId="0" borderId="7" xfId="0" applyFont="1" applyFill="1" applyBorder="1" applyAlignment="1">
      <alignment horizontal="right" vertical="center"/>
    </xf>
    <xf numFmtId="0" fontId="15" fillId="0" borderId="28" xfId="0" applyFont="1" applyFill="1" applyBorder="1" applyAlignment="1">
      <alignment horizontal="right"/>
    </xf>
    <xf numFmtId="1" fontId="15" fillId="0" borderId="3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right"/>
    </xf>
    <xf numFmtId="2" fontId="15" fillId="0" borderId="19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0" fontId="15" fillId="0" borderId="3" xfId="2" applyFont="1" applyFill="1" applyBorder="1" applyAlignment="1">
      <alignment horizontal="right"/>
    </xf>
    <xf numFmtId="2" fontId="15" fillId="0" borderId="24" xfId="0" applyNumberFormat="1" applyFont="1" applyFill="1" applyBorder="1" applyAlignment="1">
      <alignment horizontal="right"/>
    </xf>
  </cellXfs>
  <cellStyles count="5">
    <cellStyle name="Excel Built-in Normal" xfId="2"/>
    <cellStyle name="Excel Built-in Normal 1" xfId="3"/>
    <cellStyle name="Normal" xfId="0" builtinId="0"/>
    <cellStyle name="Normal 2" xfId="1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tabSelected="1" view="pageBreakPreview" topLeftCell="A13" zoomScale="55" zoomScaleSheetLayoutView="55" workbookViewId="0">
      <selection activeCell="I20" sqref="I20"/>
    </sheetView>
  </sheetViews>
  <sheetFormatPr defaultRowHeight="18" x14ac:dyDescent="0.35"/>
  <cols>
    <col min="2" max="2" width="30.08984375" style="2" customWidth="1"/>
    <col min="3" max="3" width="13.81640625" customWidth="1"/>
    <col min="4" max="4" width="10.6328125" style="5" customWidth="1"/>
    <col min="5" max="5" width="13.36328125" style="5" customWidth="1"/>
    <col min="6" max="6" width="14.08984375" style="5" customWidth="1"/>
    <col min="7" max="7" width="14.1796875" style="4" hidden="1" customWidth="1"/>
    <col min="8" max="8" width="13.90625" style="4" hidden="1" customWidth="1"/>
    <col min="9" max="9" width="12.6328125" style="4" customWidth="1"/>
    <col min="10" max="10" width="14" style="4" customWidth="1"/>
    <col min="11" max="11" width="14.26953125" style="4" customWidth="1"/>
    <col min="12" max="12" width="14" style="5" customWidth="1"/>
    <col min="13" max="14" width="12.90625" style="5" customWidth="1"/>
    <col min="15" max="15" width="15.1796875" style="5" customWidth="1"/>
    <col min="16" max="16" width="14.453125" style="5" customWidth="1"/>
    <col min="17" max="17" width="13.90625" style="4" hidden="1" customWidth="1"/>
    <col min="18" max="18" width="13.36328125" style="4" hidden="1" customWidth="1"/>
    <col min="19" max="20" width="13.36328125" style="4" customWidth="1"/>
    <col min="21" max="21" width="12.6328125" style="4" customWidth="1"/>
    <col min="22" max="22" width="13.36328125" style="5" customWidth="1"/>
    <col min="23" max="23" width="13.90625" style="5" customWidth="1"/>
  </cols>
  <sheetData>
    <row r="1" spans="1:25" x14ac:dyDescent="0.35">
      <c r="C1" s="1"/>
      <c r="D1" s="3"/>
      <c r="E1" s="3"/>
      <c r="F1" s="3"/>
      <c r="L1" s="3"/>
      <c r="M1" s="3"/>
      <c r="N1" s="3"/>
      <c r="O1" s="3"/>
      <c r="P1" s="3"/>
      <c r="V1" s="3"/>
      <c r="W1" s="3"/>
    </row>
    <row r="2" spans="1:25" ht="18.600000000000001" thickBot="1" x14ac:dyDescent="0.4">
      <c r="A2" s="6"/>
      <c r="B2" s="6"/>
      <c r="C2" s="6"/>
      <c r="D2" s="27" t="s">
        <v>46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5" ht="25.8" customHeight="1" thickBot="1" x14ac:dyDescent="0.45">
      <c r="A3" s="28" t="s">
        <v>35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</row>
    <row r="4" spans="1:25" ht="56.25" customHeight="1" thickBot="1" x14ac:dyDescent="0.4">
      <c r="A4" s="49" t="s">
        <v>0</v>
      </c>
      <c r="B4" s="52" t="s">
        <v>1</v>
      </c>
      <c r="C4" s="46" t="s">
        <v>38</v>
      </c>
      <c r="D4" s="31" t="s">
        <v>44</v>
      </c>
      <c r="E4" s="32"/>
      <c r="F4" s="32"/>
      <c r="G4" s="32"/>
      <c r="H4" s="33"/>
      <c r="I4" s="33"/>
      <c r="J4" s="33"/>
      <c r="K4" s="33"/>
      <c r="L4" s="33"/>
      <c r="M4" s="34"/>
      <c r="N4" s="35" t="s">
        <v>45</v>
      </c>
      <c r="O4" s="36"/>
      <c r="P4" s="36"/>
      <c r="Q4" s="36"/>
      <c r="R4" s="36"/>
      <c r="S4" s="36"/>
      <c r="T4" s="36"/>
      <c r="U4" s="36"/>
      <c r="V4" s="36"/>
      <c r="W4" s="37"/>
    </row>
    <row r="5" spans="1:25" ht="109.2" customHeight="1" thickBot="1" x14ac:dyDescent="0.4">
      <c r="A5" s="50"/>
      <c r="B5" s="53"/>
      <c r="C5" s="47"/>
      <c r="D5" s="44" t="s">
        <v>2</v>
      </c>
      <c r="E5" s="42" t="s">
        <v>43</v>
      </c>
      <c r="F5" s="40" t="s">
        <v>36</v>
      </c>
      <c r="G5" s="7" t="s">
        <v>34</v>
      </c>
      <c r="H5" s="7" t="s">
        <v>34</v>
      </c>
      <c r="I5" s="38" t="s">
        <v>39</v>
      </c>
      <c r="J5" s="39"/>
      <c r="K5" s="38" t="s">
        <v>37</v>
      </c>
      <c r="L5" s="39"/>
      <c r="M5" s="55" t="s">
        <v>42</v>
      </c>
      <c r="N5" s="57" t="s">
        <v>3</v>
      </c>
      <c r="O5" s="42" t="s">
        <v>43</v>
      </c>
      <c r="P5" s="40" t="s">
        <v>36</v>
      </c>
      <c r="Q5" s="7" t="s">
        <v>34</v>
      </c>
      <c r="R5" s="7" t="s">
        <v>34</v>
      </c>
      <c r="S5" s="38" t="s">
        <v>39</v>
      </c>
      <c r="T5" s="39"/>
      <c r="U5" s="38" t="s">
        <v>37</v>
      </c>
      <c r="V5" s="39"/>
      <c r="W5" s="55" t="s">
        <v>42</v>
      </c>
    </row>
    <row r="6" spans="1:25" ht="24.6" customHeight="1" thickBot="1" x14ac:dyDescent="0.4">
      <c r="A6" s="51"/>
      <c r="B6" s="54"/>
      <c r="C6" s="48"/>
      <c r="D6" s="45"/>
      <c r="E6" s="43"/>
      <c r="F6" s="41"/>
      <c r="G6" s="8" t="s">
        <v>40</v>
      </c>
      <c r="H6" s="9" t="s">
        <v>41</v>
      </c>
      <c r="I6" s="8" t="s">
        <v>40</v>
      </c>
      <c r="J6" s="9" t="s">
        <v>41</v>
      </c>
      <c r="K6" s="8" t="s">
        <v>40</v>
      </c>
      <c r="L6" s="9" t="s">
        <v>41</v>
      </c>
      <c r="M6" s="56"/>
      <c r="N6" s="58"/>
      <c r="O6" s="43"/>
      <c r="P6" s="41"/>
      <c r="Q6" s="8" t="s">
        <v>40</v>
      </c>
      <c r="R6" s="9" t="s">
        <v>41</v>
      </c>
      <c r="S6" s="8" t="s">
        <v>40</v>
      </c>
      <c r="T6" s="9" t="s">
        <v>41</v>
      </c>
      <c r="U6" s="8" t="s">
        <v>40</v>
      </c>
      <c r="V6" s="9" t="s">
        <v>41</v>
      </c>
      <c r="W6" s="56"/>
    </row>
    <row r="7" spans="1:25" s="20" customFormat="1" ht="33.6" customHeight="1" x14ac:dyDescent="0.5">
      <c r="A7" s="19">
        <v>1</v>
      </c>
      <c r="B7" s="15" t="s">
        <v>4</v>
      </c>
      <c r="C7" s="59">
        <v>1090</v>
      </c>
      <c r="D7" s="60">
        <v>60</v>
      </c>
      <c r="E7" s="60">
        <f>C7*D7</f>
        <v>65400</v>
      </c>
      <c r="F7" s="60">
        <f>E7*3/4</f>
        <v>49050</v>
      </c>
      <c r="G7" s="61">
        <v>7129</v>
      </c>
      <c r="H7" s="62">
        <v>6629</v>
      </c>
      <c r="I7" s="62">
        <v>4136</v>
      </c>
      <c r="J7" s="62">
        <v>3379</v>
      </c>
      <c r="K7" s="62">
        <f>G7+I7</f>
        <v>11265</v>
      </c>
      <c r="L7" s="62">
        <f>H7+J7</f>
        <v>10008</v>
      </c>
      <c r="M7" s="63">
        <f>(K7+L7)/F7*100</f>
        <v>43.370030581039757</v>
      </c>
      <c r="N7" s="64">
        <v>20</v>
      </c>
      <c r="O7" s="65">
        <f t="shared" ref="O7:O34" si="0">C7*N7</f>
        <v>21800</v>
      </c>
      <c r="P7" s="65">
        <f>O7*3/4</f>
        <v>16350</v>
      </c>
      <c r="Q7" s="66">
        <v>2641</v>
      </c>
      <c r="R7" s="67">
        <v>2140</v>
      </c>
      <c r="S7" s="67">
        <v>5109</v>
      </c>
      <c r="T7" s="67">
        <v>3739</v>
      </c>
      <c r="U7" s="67">
        <f>Q7+S7</f>
        <v>7750</v>
      </c>
      <c r="V7" s="67">
        <f>R7+T7</f>
        <v>5879</v>
      </c>
      <c r="W7" s="68">
        <f>(U7+V7)/P7*100</f>
        <v>83.357798165137623</v>
      </c>
    </row>
    <row r="8" spans="1:25" s="20" customFormat="1" ht="33.6" customHeight="1" x14ac:dyDescent="0.5">
      <c r="A8" s="21">
        <v>2</v>
      </c>
      <c r="B8" s="16" t="s">
        <v>5</v>
      </c>
      <c r="C8" s="69">
        <v>635</v>
      </c>
      <c r="D8" s="70">
        <v>60</v>
      </c>
      <c r="E8" s="70">
        <f t="shared" ref="E8:E34" si="1">C8*D8</f>
        <v>38100</v>
      </c>
      <c r="F8" s="60">
        <f t="shared" ref="F8:F34" si="2">E8*3/4</f>
        <v>28575</v>
      </c>
      <c r="G8" s="71">
        <v>18842</v>
      </c>
      <c r="H8" s="72">
        <v>17523</v>
      </c>
      <c r="I8" s="67">
        <v>3500</v>
      </c>
      <c r="J8" s="67">
        <v>981</v>
      </c>
      <c r="K8" s="62">
        <f t="shared" ref="K8:K34" si="3">G8+I8</f>
        <v>22342</v>
      </c>
      <c r="L8" s="62">
        <f t="shared" ref="L8:L34" si="4">H8+J8</f>
        <v>18504</v>
      </c>
      <c r="M8" s="73">
        <f t="shared" ref="M8:M35" si="5">(K8+L8)/F8*100</f>
        <v>142.94313210848642</v>
      </c>
      <c r="N8" s="74">
        <v>20</v>
      </c>
      <c r="O8" s="75">
        <f t="shared" si="0"/>
        <v>12700</v>
      </c>
      <c r="P8" s="65">
        <f t="shared" ref="P8:P34" si="6">O8*3/4</f>
        <v>9525</v>
      </c>
      <c r="Q8" s="76">
        <v>7987</v>
      </c>
      <c r="R8" s="77">
        <v>7400</v>
      </c>
      <c r="S8" s="78">
        <v>1084</v>
      </c>
      <c r="T8" s="78">
        <v>443</v>
      </c>
      <c r="U8" s="67">
        <f t="shared" ref="U8:U34" si="7">Q8+S8</f>
        <v>9071</v>
      </c>
      <c r="V8" s="67">
        <f t="shared" ref="V8:V34" si="8">R8+T8</f>
        <v>7843</v>
      </c>
      <c r="W8" s="68">
        <f t="shared" ref="W8:W35" si="9">(U8+V8)/P8*100</f>
        <v>177.57480314960631</v>
      </c>
      <c r="Y8" s="22"/>
    </row>
    <row r="9" spans="1:25" s="20" customFormat="1" ht="33.6" customHeight="1" x14ac:dyDescent="0.5">
      <c r="A9" s="21">
        <v>3</v>
      </c>
      <c r="B9" s="16" t="s">
        <v>6</v>
      </c>
      <c r="C9" s="69">
        <v>170</v>
      </c>
      <c r="D9" s="70">
        <v>60</v>
      </c>
      <c r="E9" s="70">
        <f t="shared" si="1"/>
        <v>10200</v>
      </c>
      <c r="F9" s="60">
        <f t="shared" si="2"/>
        <v>7650</v>
      </c>
      <c r="G9" s="79">
        <v>2141</v>
      </c>
      <c r="H9" s="80">
        <v>1992</v>
      </c>
      <c r="I9" s="81">
        <v>2203</v>
      </c>
      <c r="J9" s="81">
        <v>1571</v>
      </c>
      <c r="K9" s="62">
        <f t="shared" si="3"/>
        <v>4344</v>
      </c>
      <c r="L9" s="62">
        <f t="shared" si="4"/>
        <v>3563</v>
      </c>
      <c r="M9" s="73">
        <f t="shared" si="5"/>
        <v>103.359477124183</v>
      </c>
      <c r="N9" s="74">
        <v>20</v>
      </c>
      <c r="O9" s="75">
        <f t="shared" si="0"/>
        <v>3400</v>
      </c>
      <c r="P9" s="65">
        <f t="shared" si="6"/>
        <v>2550</v>
      </c>
      <c r="Q9" s="79">
        <v>596</v>
      </c>
      <c r="R9" s="80">
        <v>776</v>
      </c>
      <c r="S9" s="81">
        <v>877</v>
      </c>
      <c r="T9" s="81">
        <v>681</v>
      </c>
      <c r="U9" s="67">
        <f t="shared" si="7"/>
        <v>1473</v>
      </c>
      <c r="V9" s="67">
        <f t="shared" si="8"/>
        <v>1457</v>
      </c>
      <c r="W9" s="68">
        <f t="shared" si="9"/>
        <v>114.90196078431372</v>
      </c>
    </row>
    <row r="10" spans="1:25" s="20" customFormat="1" ht="33.6" customHeight="1" x14ac:dyDescent="0.5">
      <c r="A10" s="21">
        <v>4</v>
      </c>
      <c r="B10" s="16" t="s">
        <v>7</v>
      </c>
      <c r="C10" s="69">
        <v>187</v>
      </c>
      <c r="D10" s="70">
        <v>60</v>
      </c>
      <c r="E10" s="70">
        <f t="shared" si="1"/>
        <v>11220</v>
      </c>
      <c r="F10" s="60">
        <f t="shared" si="2"/>
        <v>8415</v>
      </c>
      <c r="G10" s="79">
        <v>6177</v>
      </c>
      <c r="H10" s="80">
        <v>5406</v>
      </c>
      <c r="I10" s="81">
        <v>630</v>
      </c>
      <c r="J10" s="81">
        <v>537</v>
      </c>
      <c r="K10" s="62">
        <f t="shared" si="3"/>
        <v>6807</v>
      </c>
      <c r="L10" s="62">
        <f t="shared" si="4"/>
        <v>5943</v>
      </c>
      <c r="M10" s="73">
        <f t="shared" si="5"/>
        <v>151.5151515151515</v>
      </c>
      <c r="N10" s="74">
        <v>20</v>
      </c>
      <c r="O10" s="75">
        <f t="shared" si="0"/>
        <v>3740</v>
      </c>
      <c r="P10" s="65">
        <f t="shared" si="6"/>
        <v>2805</v>
      </c>
      <c r="Q10" s="79">
        <v>1189</v>
      </c>
      <c r="R10" s="80">
        <v>1150</v>
      </c>
      <c r="S10" s="81">
        <v>311</v>
      </c>
      <c r="T10" s="81">
        <v>190</v>
      </c>
      <c r="U10" s="67">
        <f t="shared" si="7"/>
        <v>1500</v>
      </c>
      <c r="V10" s="67">
        <f t="shared" si="8"/>
        <v>1340</v>
      </c>
      <c r="W10" s="68">
        <f t="shared" si="9"/>
        <v>101.24777183600713</v>
      </c>
    </row>
    <row r="11" spans="1:25" s="20" customFormat="1" ht="33.6" customHeight="1" x14ac:dyDescent="0.5">
      <c r="A11" s="21">
        <v>5</v>
      </c>
      <c r="B11" s="16" t="s">
        <v>8</v>
      </c>
      <c r="C11" s="69">
        <v>158</v>
      </c>
      <c r="D11" s="70">
        <v>60</v>
      </c>
      <c r="E11" s="70">
        <f t="shared" si="1"/>
        <v>9480</v>
      </c>
      <c r="F11" s="60">
        <f t="shared" si="2"/>
        <v>7110</v>
      </c>
      <c r="G11" s="79">
        <v>766</v>
      </c>
      <c r="H11" s="80">
        <v>678</v>
      </c>
      <c r="I11" s="81">
        <v>4405</v>
      </c>
      <c r="J11" s="81">
        <v>3545</v>
      </c>
      <c r="K11" s="62">
        <f t="shared" si="3"/>
        <v>5171</v>
      </c>
      <c r="L11" s="62">
        <f t="shared" si="4"/>
        <v>4223</v>
      </c>
      <c r="M11" s="73">
        <f t="shared" si="5"/>
        <v>132.12376933895922</v>
      </c>
      <c r="N11" s="74">
        <v>20</v>
      </c>
      <c r="O11" s="75">
        <f t="shared" si="0"/>
        <v>3160</v>
      </c>
      <c r="P11" s="65">
        <f t="shared" si="6"/>
        <v>2370</v>
      </c>
      <c r="Q11" s="79">
        <v>133</v>
      </c>
      <c r="R11" s="80">
        <v>189</v>
      </c>
      <c r="S11" s="81">
        <v>1181</v>
      </c>
      <c r="T11" s="81">
        <v>794</v>
      </c>
      <c r="U11" s="67">
        <f t="shared" si="7"/>
        <v>1314</v>
      </c>
      <c r="V11" s="67">
        <f t="shared" si="8"/>
        <v>983</v>
      </c>
      <c r="W11" s="68">
        <f t="shared" si="9"/>
        <v>96.919831223628691</v>
      </c>
    </row>
    <row r="12" spans="1:25" s="20" customFormat="1" ht="33.6" customHeight="1" x14ac:dyDescent="0.5">
      <c r="A12" s="21">
        <v>6</v>
      </c>
      <c r="B12" s="16" t="s">
        <v>9</v>
      </c>
      <c r="C12" s="69">
        <v>30</v>
      </c>
      <c r="D12" s="70">
        <v>60</v>
      </c>
      <c r="E12" s="70">
        <f t="shared" si="1"/>
        <v>1800</v>
      </c>
      <c r="F12" s="60">
        <f t="shared" si="2"/>
        <v>1350</v>
      </c>
      <c r="G12" s="79">
        <v>29</v>
      </c>
      <c r="H12" s="80">
        <v>26</v>
      </c>
      <c r="I12" s="81">
        <v>26</v>
      </c>
      <c r="J12" s="81">
        <v>20</v>
      </c>
      <c r="K12" s="62">
        <f t="shared" si="3"/>
        <v>55</v>
      </c>
      <c r="L12" s="62">
        <f t="shared" si="4"/>
        <v>46</v>
      </c>
      <c r="M12" s="73">
        <f t="shared" si="5"/>
        <v>7.4814814814814818</v>
      </c>
      <c r="N12" s="74">
        <v>20</v>
      </c>
      <c r="O12" s="75">
        <f t="shared" si="0"/>
        <v>600</v>
      </c>
      <c r="P12" s="65">
        <f t="shared" si="6"/>
        <v>450</v>
      </c>
      <c r="Q12" s="79">
        <v>42</v>
      </c>
      <c r="R12" s="80">
        <v>53</v>
      </c>
      <c r="S12" s="81">
        <v>20</v>
      </c>
      <c r="T12" s="81">
        <v>14</v>
      </c>
      <c r="U12" s="67">
        <f t="shared" si="7"/>
        <v>62</v>
      </c>
      <c r="V12" s="67">
        <f t="shared" si="8"/>
        <v>67</v>
      </c>
      <c r="W12" s="68">
        <f t="shared" si="9"/>
        <v>28.666666666666668</v>
      </c>
    </row>
    <row r="13" spans="1:25" s="20" customFormat="1" ht="33.6" customHeight="1" x14ac:dyDescent="0.5">
      <c r="A13" s="21">
        <v>7</v>
      </c>
      <c r="B13" s="16" t="s">
        <v>10</v>
      </c>
      <c r="C13" s="82">
        <v>293</v>
      </c>
      <c r="D13" s="70">
        <v>60</v>
      </c>
      <c r="E13" s="70">
        <f t="shared" si="1"/>
        <v>17580</v>
      </c>
      <c r="F13" s="60">
        <f t="shared" si="2"/>
        <v>13185</v>
      </c>
      <c r="G13" s="83">
        <v>4791</v>
      </c>
      <c r="H13" s="84">
        <v>4442</v>
      </c>
      <c r="I13" s="85">
        <v>7909</v>
      </c>
      <c r="J13" s="85">
        <v>5256</v>
      </c>
      <c r="K13" s="62">
        <f t="shared" si="3"/>
        <v>12700</v>
      </c>
      <c r="L13" s="62">
        <f t="shared" si="4"/>
        <v>9698</v>
      </c>
      <c r="M13" s="73">
        <f t="shared" si="5"/>
        <v>169.87485779294653</v>
      </c>
      <c r="N13" s="74">
        <v>20</v>
      </c>
      <c r="O13" s="75">
        <f t="shared" si="0"/>
        <v>5860</v>
      </c>
      <c r="P13" s="65">
        <f t="shared" si="6"/>
        <v>4395</v>
      </c>
      <c r="Q13" s="83">
        <v>6010</v>
      </c>
      <c r="R13" s="84">
        <v>5773</v>
      </c>
      <c r="S13" s="85">
        <v>9912</v>
      </c>
      <c r="T13" s="85">
        <v>4033</v>
      </c>
      <c r="U13" s="67">
        <f t="shared" si="7"/>
        <v>15922</v>
      </c>
      <c r="V13" s="67">
        <f t="shared" si="8"/>
        <v>9806</v>
      </c>
      <c r="W13" s="68">
        <f t="shared" si="9"/>
        <v>585.39249146757686</v>
      </c>
    </row>
    <row r="14" spans="1:25" s="20" customFormat="1" ht="33.6" customHeight="1" x14ac:dyDescent="0.5">
      <c r="A14" s="21">
        <v>8</v>
      </c>
      <c r="B14" s="16" t="s">
        <v>11</v>
      </c>
      <c r="C14" s="69">
        <v>153</v>
      </c>
      <c r="D14" s="70">
        <v>60</v>
      </c>
      <c r="E14" s="70">
        <f t="shared" si="1"/>
        <v>9180</v>
      </c>
      <c r="F14" s="60">
        <f t="shared" si="2"/>
        <v>6885</v>
      </c>
      <c r="G14" s="79">
        <v>750</v>
      </c>
      <c r="H14" s="80">
        <v>711</v>
      </c>
      <c r="I14" s="81">
        <v>1715</v>
      </c>
      <c r="J14" s="81">
        <v>1525</v>
      </c>
      <c r="K14" s="62">
        <f t="shared" si="3"/>
        <v>2465</v>
      </c>
      <c r="L14" s="62">
        <f t="shared" si="4"/>
        <v>2236</v>
      </c>
      <c r="M14" s="73">
        <f t="shared" si="5"/>
        <v>68.278867102396518</v>
      </c>
      <c r="N14" s="74">
        <v>20</v>
      </c>
      <c r="O14" s="75">
        <f t="shared" si="0"/>
        <v>3060</v>
      </c>
      <c r="P14" s="65">
        <f t="shared" si="6"/>
        <v>2295</v>
      </c>
      <c r="Q14" s="79">
        <v>295</v>
      </c>
      <c r="R14" s="80">
        <v>400</v>
      </c>
      <c r="S14" s="86">
        <v>435</v>
      </c>
      <c r="T14" s="86">
        <v>322</v>
      </c>
      <c r="U14" s="67">
        <f t="shared" si="7"/>
        <v>730</v>
      </c>
      <c r="V14" s="67">
        <f t="shared" si="8"/>
        <v>722</v>
      </c>
      <c r="W14" s="68">
        <f t="shared" si="9"/>
        <v>63.267973856209146</v>
      </c>
    </row>
    <row r="15" spans="1:25" s="20" customFormat="1" ht="33.6" customHeight="1" x14ac:dyDescent="0.5">
      <c r="A15" s="21">
        <v>9</v>
      </c>
      <c r="B15" s="17" t="s">
        <v>12</v>
      </c>
      <c r="C15" s="69">
        <v>219</v>
      </c>
      <c r="D15" s="70">
        <v>60</v>
      </c>
      <c r="E15" s="70">
        <f t="shared" si="1"/>
        <v>13140</v>
      </c>
      <c r="F15" s="60">
        <f t="shared" si="2"/>
        <v>9855</v>
      </c>
      <c r="G15" s="87">
        <v>653</v>
      </c>
      <c r="H15" s="88">
        <v>601</v>
      </c>
      <c r="I15" s="62">
        <v>1012</v>
      </c>
      <c r="J15" s="62">
        <v>802</v>
      </c>
      <c r="K15" s="62">
        <f t="shared" si="3"/>
        <v>1665</v>
      </c>
      <c r="L15" s="62">
        <f t="shared" si="4"/>
        <v>1403</v>
      </c>
      <c r="M15" s="73">
        <f t="shared" si="5"/>
        <v>31.13140537798072</v>
      </c>
      <c r="N15" s="74">
        <v>20</v>
      </c>
      <c r="O15" s="75">
        <f t="shared" si="0"/>
        <v>4380</v>
      </c>
      <c r="P15" s="65">
        <f t="shared" si="6"/>
        <v>3285</v>
      </c>
      <c r="Q15" s="87">
        <v>319</v>
      </c>
      <c r="R15" s="88">
        <v>435</v>
      </c>
      <c r="S15" s="62">
        <v>555</v>
      </c>
      <c r="T15" s="62">
        <v>336</v>
      </c>
      <c r="U15" s="67">
        <f t="shared" si="7"/>
        <v>874</v>
      </c>
      <c r="V15" s="67">
        <f t="shared" si="8"/>
        <v>771</v>
      </c>
      <c r="W15" s="68">
        <f t="shared" si="9"/>
        <v>50.076103500761036</v>
      </c>
    </row>
    <row r="16" spans="1:25" s="20" customFormat="1" ht="33.6" customHeight="1" x14ac:dyDescent="0.5">
      <c r="A16" s="21">
        <v>10</v>
      </c>
      <c r="B16" s="16" t="s">
        <v>13</v>
      </c>
      <c r="C16" s="82">
        <v>102</v>
      </c>
      <c r="D16" s="70">
        <v>60</v>
      </c>
      <c r="E16" s="70">
        <f t="shared" si="1"/>
        <v>6120</v>
      </c>
      <c r="F16" s="60">
        <f t="shared" si="2"/>
        <v>4590</v>
      </c>
      <c r="G16" s="79">
        <v>525</v>
      </c>
      <c r="H16" s="80">
        <v>488</v>
      </c>
      <c r="I16" s="81">
        <v>451</v>
      </c>
      <c r="J16" s="81">
        <v>333</v>
      </c>
      <c r="K16" s="62">
        <f t="shared" si="3"/>
        <v>976</v>
      </c>
      <c r="L16" s="62">
        <f t="shared" si="4"/>
        <v>821</v>
      </c>
      <c r="M16" s="73">
        <f t="shared" si="5"/>
        <v>39.150326797385624</v>
      </c>
      <c r="N16" s="74">
        <v>20</v>
      </c>
      <c r="O16" s="75">
        <f t="shared" si="0"/>
        <v>2040</v>
      </c>
      <c r="P16" s="65">
        <f t="shared" si="6"/>
        <v>1530</v>
      </c>
      <c r="Q16" s="79">
        <v>554</v>
      </c>
      <c r="R16" s="80">
        <v>412</v>
      </c>
      <c r="S16" s="81">
        <v>124</v>
      </c>
      <c r="T16" s="81">
        <v>69</v>
      </c>
      <c r="U16" s="67">
        <f t="shared" si="7"/>
        <v>678</v>
      </c>
      <c r="V16" s="67">
        <f t="shared" si="8"/>
        <v>481</v>
      </c>
      <c r="W16" s="68">
        <f t="shared" si="9"/>
        <v>75.751633986928098</v>
      </c>
    </row>
    <row r="17" spans="1:23" s="20" customFormat="1" ht="33.6" customHeight="1" x14ac:dyDescent="0.5">
      <c r="A17" s="21">
        <v>11</v>
      </c>
      <c r="B17" s="16" t="s">
        <v>14</v>
      </c>
      <c r="C17" s="69">
        <v>993</v>
      </c>
      <c r="D17" s="70">
        <v>60</v>
      </c>
      <c r="E17" s="70">
        <f t="shared" si="1"/>
        <v>59580</v>
      </c>
      <c r="F17" s="60">
        <f t="shared" si="2"/>
        <v>44685</v>
      </c>
      <c r="G17" s="79">
        <v>56986</v>
      </c>
      <c r="H17" s="80">
        <v>52849</v>
      </c>
      <c r="I17" s="81">
        <v>30433</v>
      </c>
      <c r="J17" s="81">
        <v>19972</v>
      </c>
      <c r="K17" s="62">
        <f t="shared" si="3"/>
        <v>87419</v>
      </c>
      <c r="L17" s="62">
        <f t="shared" si="4"/>
        <v>72821</v>
      </c>
      <c r="M17" s="73">
        <f t="shared" si="5"/>
        <v>358.59908246615191</v>
      </c>
      <c r="N17" s="74">
        <v>20</v>
      </c>
      <c r="O17" s="75">
        <f t="shared" si="0"/>
        <v>19860</v>
      </c>
      <c r="P17" s="65">
        <f t="shared" si="6"/>
        <v>14895</v>
      </c>
      <c r="Q17" s="89">
        <v>13983</v>
      </c>
      <c r="R17" s="90">
        <v>11584</v>
      </c>
      <c r="S17" s="91">
        <v>8078</v>
      </c>
      <c r="T17" s="91">
        <v>6227</v>
      </c>
      <c r="U17" s="67">
        <f t="shared" si="7"/>
        <v>22061</v>
      </c>
      <c r="V17" s="67">
        <f t="shared" si="8"/>
        <v>17811</v>
      </c>
      <c r="W17" s="68">
        <f t="shared" si="9"/>
        <v>267.68714333669016</v>
      </c>
    </row>
    <row r="18" spans="1:23" s="20" customFormat="1" ht="33.6" customHeight="1" x14ac:dyDescent="0.5">
      <c r="A18" s="21">
        <v>12</v>
      </c>
      <c r="B18" s="16" t="s">
        <v>15</v>
      </c>
      <c r="C18" s="69">
        <v>298</v>
      </c>
      <c r="D18" s="70">
        <v>60</v>
      </c>
      <c r="E18" s="70">
        <f t="shared" si="1"/>
        <v>17880</v>
      </c>
      <c r="F18" s="60">
        <f t="shared" si="2"/>
        <v>13410</v>
      </c>
      <c r="G18" s="87">
        <v>11974</v>
      </c>
      <c r="H18" s="88">
        <v>10671</v>
      </c>
      <c r="I18" s="62">
        <v>0</v>
      </c>
      <c r="J18" s="62">
        <v>0</v>
      </c>
      <c r="K18" s="62">
        <f t="shared" si="3"/>
        <v>11974</v>
      </c>
      <c r="L18" s="62">
        <f t="shared" si="4"/>
        <v>10671</v>
      </c>
      <c r="M18" s="73">
        <f t="shared" si="5"/>
        <v>168.86651752423566</v>
      </c>
      <c r="N18" s="74">
        <v>20</v>
      </c>
      <c r="O18" s="75">
        <f t="shared" si="0"/>
        <v>5960</v>
      </c>
      <c r="P18" s="65">
        <f t="shared" si="6"/>
        <v>4470</v>
      </c>
      <c r="Q18" s="87">
        <v>2727</v>
      </c>
      <c r="R18" s="88">
        <v>2651</v>
      </c>
      <c r="S18" s="62">
        <v>0</v>
      </c>
      <c r="T18" s="62">
        <v>0</v>
      </c>
      <c r="U18" s="67">
        <f t="shared" si="7"/>
        <v>2727</v>
      </c>
      <c r="V18" s="67">
        <f t="shared" si="8"/>
        <v>2651</v>
      </c>
      <c r="W18" s="68">
        <f t="shared" si="9"/>
        <v>120.31319910514542</v>
      </c>
    </row>
    <row r="19" spans="1:23" s="20" customFormat="1" ht="33.6" customHeight="1" x14ac:dyDescent="0.5">
      <c r="A19" s="21">
        <v>13</v>
      </c>
      <c r="B19" s="16" t="s">
        <v>16</v>
      </c>
      <c r="C19" s="82">
        <v>80</v>
      </c>
      <c r="D19" s="70">
        <v>60</v>
      </c>
      <c r="E19" s="70">
        <f t="shared" si="1"/>
        <v>4800</v>
      </c>
      <c r="F19" s="60">
        <f t="shared" si="2"/>
        <v>3600</v>
      </c>
      <c r="G19" s="92">
        <v>132</v>
      </c>
      <c r="H19" s="93">
        <v>148</v>
      </c>
      <c r="I19" s="94">
        <v>57</v>
      </c>
      <c r="J19" s="94">
        <v>33</v>
      </c>
      <c r="K19" s="62">
        <f t="shared" si="3"/>
        <v>189</v>
      </c>
      <c r="L19" s="62">
        <f t="shared" si="4"/>
        <v>181</v>
      </c>
      <c r="M19" s="73">
        <f t="shared" si="5"/>
        <v>10.277777777777777</v>
      </c>
      <c r="N19" s="74">
        <v>20</v>
      </c>
      <c r="O19" s="75">
        <f t="shared" si="0"/>
        <v>1600</v>
      </c>
      <c r="P19" s="65">
        <f t="shared" si="6"/>
        <v>1200</v>
      </c>
      <c r="Q19" s="92">
        <v>49</v>
      </c>
      <c r="R19" s="93">
        <v>44</v>
      </c>
      <c r="S19" s="94">
        <v>31</v>
      </c>
      <c r="T19" s="94">
        <v>26</v>
      </c>
      <c r="U19" s="67">
        <f t="shared" si="7"/>
        <v>80</v>
      </c>
      <c r="V19" s="67">
        <f t="shared" si="8"/>
        <v>70</v>
      </c>
      <c r="W19" s="68">
        <f t="shared" si="9"/>
        <v>12.5</v>
      </c>
    </row>
    <row r="20" spans="1:23" s="20" customFormat="1" ht="33.6" customHeight="1" x14ac:dyDescent="0.5">
      <c r="A20" s="21">
        <v>14</v>
      </c>
      <c r="B20" s="16" t="s">
        <v>17</v>
      </c>
      <c r="C20" s="69">
        <v>18</v>
      </c>
      <c r="D20" s="70">
        <v>60</v>
      </c>
      <c r="E20" s="70">
        <f t="shared" si="1"/>
        <v>1080</v>
      </c>
      <c r="F20" s="60">
        <f t="shared" si="2"/>
        <v>810</v>
      </c>
      <c r="G20" s="79">
        <v>5</v>
      </c>
      <c r="H20" s="80">
        <v>8</v>
      </c>
      <c r="I20" s="81">
        <v>4</v>
      </c>
      <c r="J20" s="81">
        <v>1</v>
      </c>
      <c r="K20" s="62">
        <f t="shared" si="3"/>
        <v>9</v>
      </c>
      <c r="L20" s="62">
        <f t="shared" si="4"/>
        <v>9</v>
      </c>
      <c r="M20" s="73">
        <f t="shared" si="5"/>
        <v>2.2222222222222223</v>
      </c>
      <c r="N20" s="74">
        <v>20</v>
      </c>
      <c r="O20" s="75">
        <f t="shared" si="0"/>
        <v>360</v>
      </c>
      <c r="P20" s="65">
        <f t="shared" si="6"/>
        <v>270</v>
      </c>
      <c r="Q20" s="79">
        <v>3</v>
      </c>
      <c r="R20" s="80">
        <v>6</v>
      </c>
      <c r="S20" s="81">
        <v>5</v>
      </c>
      <c r="T20" s="81">
        <v>1</v>
      </c>
      <c r="U20" s="67">
        <f t="shared" si="7"/>
        <v>8</v>
      </c>
      <c r="V20" s="67">
        <f t="shared" si="8"/>
        <v>7</v>
      </c>
      <c r="W20" s="68">
        <f t="shared" si="9"/>
        <v>5.5555555555555554</v>
      </c>
    </row>
    <row r="21" spans="1:23" s="20" customFormat="1" ht="33.6" customHeight="1" x14ac:dyDescent="0.5">
      <c r="A21" s="21">
        <v>15</v>
      </c>
      <c r="B21" s="16" t="s">
        <v>18</v>
      </c>
      <c r="C21" s="82">
        <v>464</v>
      </c>
      <c r="D21" s="70">
        <v>60</v>
      </c>
      <c r="E21" s="70">
        <f t="shared" si="1"/>
        <v>27840</v>
      </c>
      <c r="F21" s="60">
        <f t="shared" si="2"/>
        <v>20880</v>
      </c>
      <c r="G21" s="79">
        <v>303</v>
      </c>
      <c r="H21" s="80">
        <v>291</v>
      </c>
      <c r="I21" s="81">
        <v>1406</v>
      </c>
      <c r="J21" s="81">
        <v>1166</v>
      </c>
      <c r="K21" s="62">
        <f t="shared" si="3"/>
        <v>1709</v>
      </c>
      <c r="L21" s="62">
        <f t="shared" si="4"/>
        <v>1457</v>
      </c>
      <c r="M21" s="73">
        <f t="shared" si="5"/>
        <v>15.162835249042145</v>
      </c>
      <c r="N21" s="74">
        <v>20</v>
      </c>
      <c r="O21" s="75">
        <f t="shared" si="0"/>
        <v>9280</v>
      </c>
      <c r="P21" s="65">
        <f t="shared" si="6"/>
        <v>6960</v>
      </c>
      <c r="Q21" s="79">
        <v>74</v>
      </c>
      <c r="R21" s="80">
        <v>74</v>
      </c>
      <c r="S21" s="81">
        <v>339</v>
      </c>
      <c r="T21" s="81">
        <v>267</v>
      </c>
      <c r="U21" s="67">
        <f t="shared" si="7"/>
        <v>413</v>
      </c>
      <c r="V21" s="67">
        <f t="shared" si="8"/>
        <v>341</v>
      </c>
      <c r="W21" s="68">
        <f t="shared" si="9"/>
        <v>10.833333333333334</v>
      </c>
    </row>
    <row r="22" spans="1:23" s="20" customFormat="1" ht="33.6" customHeight="1" x14ac:dyDescent="0.5">
      <c r="A22" s="21">
        <v>16</v>
      </c>
      <c r="B22" s="16" t="s">
        <v>19</v>
      </c>
      <c r="C22" s="82">
        <v>272</v>
      </c>
      <c r="D22" s="70">
        <v>60</v>
      </c>
      <c r="E22" s="70">
        <f t="shared" si="1"/>
        <v>16320</v>
      </c>
      <c r="F22" s="60">
        <f t="shared" si="2"/>
        <v>12240</v>
      </c>
      <c r="G22" s="79">
        <v>142</v>
      </c>
      <c r="H22" s="80">
        <v>114</v>
      </c>
      <c r="I22" s="81">
        <v>19</v>
      </c>
      <c r="J22" s="81">
        <v>2</v>
      </c>
      <c r="K22" s="62">
        <f t="shared" si="3"/>
        <v>161</v>
      </c>
      <c r="L22" s="62">
        <f t="shared" si="4"/>
        <v>116</v>
      </c>
      <c r="M22" s="73">
        <f t="shared" si="5"/>
        <v>2.2630718954248366</v>
      </c>
      <c r="N22" s="74">
        <v>20</v>
      </c>
      <c r="O22" s="75">
        <f t="shared" si="0"/>
        <v>5440</v>
      </c>
      <c r="P22" s="65">
        <f t="shared" si="6"/>
        <v>4080</v>
      </c>
      <c r="Q22" s="79">
        <v>443</v>
      </c>
      <c r="R22" s="80">
        <v>386</v>
      </c>
      <c r="S22" s="81">
        <v>8</v>
      </c>
      <c r="T22" s="81">
        <v>2</v>
      </c>
      <c r="U22" s="67">
        <f t="shared" si="7"/>
        <v>451</v>
      </c>
      <c r="V22" s="67">
        <f t="shared" si="8"/>
        <v>388</v>
      </c>
      <c r="W22" s="68">
        <f t="shared" si="9"/>
        <v>20.563725490196077</v>
      </c>
    </row>
    <row r="23" spans="1:23" s="20" customFormat="1" ht="33.6" customHeight="1" x14ac:dyDescent="0.5">
      <c r="A23" s="21">
        <v>17</v>
      </c>
      <c r="B23" s="16" t="s">
        <v>20</v>
      </c>
      <c r="C23" s="69">
        <v>90</v>
      </c>
      <c r="D23" s="70">
        <v>60</v>
      </c>
      <c r="E23" s="70">
        <f t="shared" si="1"/>
        <v>5400</v>
      </c>
      <c r="F23" s="60">
        <f t="shared" si="2"/>
        <v>4050</v>
      </c>
      <c r="G23" s="95">
        <v>18</v>
      </c>
      <c r="H23" s="96">
        <v>14</v>
      </c>
      <c r="I23" s="97">
        <v>15</v>
      </c>
      <c r="J23" s="97">
        <v>3</v>
      </c>
      <c r="K23" s="62">
        <f t="shared" si="3"/>
        <v>33</v>
      </c>
      <c r="L23" s="62">
        <f t="shared" si="4"/>
        <v>17</v>
      </c>
      <c r="M23" s="73">
        <f t="shared" si="5"/>
        <v>1.2345679012345678</v>
      </c>
      <c r="N23" s="74">
        <v>20</v>
      </c>
      <c r="O23" s="75">
        <f t="shared" si="0"/>
        <v>1800</v>
      </c>
      <c r="P23" s="65">
        <f t="shared" si="6"/>
        <v>1350</v>
      </c>
      <c r="Q23" s="95">
        <v>17</v>
      </c>
      <c r="R23" s="96">
        <v>10</v>
      </c>
      <c r="S23" s="97">
        <v>8</v>
      </c>
      <c r="T23" s="97">
        <v>1</v>
      </c>
      <c r="U23" s="67">
        <f t="shared" si="7"/>
        <v>25</v>
      </c>
      <c r="V23" s="67">
        <f t="shared" si="8"/>
        <v>11</v>
      </c>
      <c r="W23" s="68">
        <f t="shared" si="9"/>
        <v>2.666666666666667</v>
      </c>
    </row>
    <row r="24" spans="1:23" s="20" customFormat="1" ht="33.6" customHeight="1" x14ac:dyDescent="0.5">
      <c r="A24" s="21">
        <v>18</v>
      </c>
      <c r="B24" s="16" t="s">
        <v>21</v>
      </c>
      <c r="C24" s="69">
        <v>97</v>
      </c>
      <c r="D24" s="70">
        <v>60</v>
      </c>
      <c r="E24" s="70">
        <f t="shared" si="1"/>
        <v>5820</v>
      </c>
      <c r="F24" s="60">
        <f t="shared" si="2"/>
        <v>4365</v>
      </c>
      <c r="G24" s="79">
        <v>14</v>
      </c>
      <c r="H24" s="80">
        <v>9</v>
      </c>
      <c r="I24" s="81">
        <v>0</v>
      </c>
      <c r="J24" s="81">
        <v>0</v>
      </c>
      <c r="K24" s="62">
        <f t="shared" si="3"/>
        <v>14</v>
      </c>
      <c r="L24" s="62">
        <f t="shared" si="4"/>
        <v>9</v>
      </c>
      <c r="M24" s="73">
        <f t="shared" si="5"/>
        <v>0.52691867124856817</v>
      </c>
      <c r="N24" s="74">
        <v>20</v>
      </c>
      <c r="O24" s="75">
        <f t="shared" si="0"/>
        <v>1940</v>
      </c>
      <c r="P24" s="65">
        <f t="shared" si="6"/>
        <v>1455</v>
      </c>
      <c r="Q24" s="79">
        <v>4.2253521126760569</v>
      </c>
      <c r="R24" s="80">
        <v>4.7746478873239431</v>
      </c>
      <c r="S24" s="81">
        <v>0</v>
      </c>
      <c r="T24" s="81">
        <v>0</v>
      </c>
      <c r="U24" s="67">
        <f t="shared" si="7"/>
        <v>4.2253521126760569</v>
      </c>
      <c r="V24" s="67">
        <f t="shared" si="8"/>
        <v>4.7746478873239431</v>
      </c>
      <c r="W24" s="68">
        <f t="shared" si="9"/>
        <v>0.61855670103092786</v>
      </c>
    </row>
    <row r="25" spans="1:23" s="20" customFormat="1" ht="33.6" customHeight="1" x14ac:dyDescent="0.5">
      <c r="A25" s="21">
        <v>19</v>
      </c>
      <c r="B25" s="16" t="s">
        <v>22</v>
      </c>
      <c r="C25" s="69">
        <v>29</v>
      </c>
      <c r="D25" s="70">
        <v>60</v>
      </c>
      <c r="E25" s="70">
        <f t="shared" si="1"/>
        <v>1740</v>
      </c>
      <c r="F25" s="60">
        <f t="shared" si="2"/>
        <v>1305</v>
      </c>
      <c r="G25" s="79">
        <v>32</v>
      </c>
      <c r="H25" s="80">
        <v>34</v>
      </c>
      <c r="I25" s="81">
        <v>47</v>
      </c>
      <c r="J25" s="81">
        <v>29</v>
      </c>
      <c r="K25" s="62">
        <f t="shared" si="3"/>
        <v>79</v>
      </c>
      <c r="L25" s="62">
        <f t="shared" si="4"/>
        <v>63</v>
      </c>
      <c r="M25" s="73">
        <f t="shared" si="5"/>
        <v>10.881226053639846</v>
      </c>
      <c r="N25" s="74">
        <v>20</v>
      </c>
      <c r="O25" s="75">
        <f t="shared" si="0"/>
        <v>580</v>
      </c>
      <c r="P25" s="65">
        <f t="shared" si="6"/>
        <v>435</v>
      </c>
      <c r="Q25" s="79">
        <v>6</v>
      </c>
      <c r="R25" s="80">
        <v>3</v>
      </c>
      <c r="S25" s="81">
        <v>23</v>
      </c>
      <c r="T25" s="81">
        <v>13</v>
      </c>
      <c r="U25" s="67">
        <f t="shared" si="7"/>
        <v>29</v>
      </c>
      <c r="V25" s="67">
        <f t="shared" si="8"/>
        <v>16</v>
      </c>
      <c r="W25" s="68">
        <f t="shared" si="9"/>
        <v>10.344827586206897</v>
      </c>
    </row>
    <row r="26" spans="1:23" s="20" customFormat="1" ht="33.6" customHeight="1" x14ac:dyDescent="0.5">
      <c r="A26" s="21">
        <v>20</v>
      </c>
      <c r="B26" s="16" t="s">
        <v>23</v>
      </c>
      <c r="C26" s="69">
        <v>134</v>
      </c>
      <c r="D26" s="70">
        <v>60</v>
      </c>
      <c r="E26" s="70">
        <f t="shared" si="1"/>
        <v>8040</v>
      </c>
      <c r="F26" s="60">
        <f t="shared" si="2"/>
        <v>6030</v>
      </c>
      <c r="G26" s="79">
        <v>31</v>
      </c>
      <c r="H26" s="80">
        <v>38</v>
      </c>
      <c r="I26" s="81">
        <v>2</v>
      </c>
      <c r="J26" s="81">
        <v>1</v>
      </c>
      <c r="K26" s="62">
        <f t="shared" si="3"/>
        <v>33</v>
      </c>
      <c r="L26" s="62">
        <f t="shared" si="4"/>
        <v>39</v>
      </c>
      <c r="M26" s="73">
        <f t="shared" si="5"/>
        <v>1.1940298507462688</v>
      </c>
      <c r="N26" s="74">
        <v>20</v>
      </c>
      <c r="O26" s="75">
        <f t="shared" si="0"/>
        <v>2680</v>
      </c>
      <c r="P26" s="65">
        <f t="shared" si="6"/>
        <v>2010</v>
      </c>
      <c r="Q26" s="79">
        <v>3</v>
      </c>
      <c r="R26" s="80">
        <v>7</v>
      </c>
      <c r="S26" s="81">
        <v>0</v>
      </c>
      <c r="T26" s="81">
        <v>0</v>
      </c>
      <c r="U26" s="67">
        <f t="shared" si="7"/>
        <v>3</v>
      </c>
      <c r="V26" s="67">
        <f t="shared" si="8"/>
        <v>7</v>
      </c>
      <c r="W26" s="68">
        <f t="shared" si="9"/>
        <v>0.49751243781094528</v>
      </c>
    </row>
    <row r="27" spans="1:23" s="20" customFormat="1" ht="33.6" customHeight="1" x14ac:dyDescent="0.5">
      <c r="A27" s="21">
        <v>21</v>
      </c>
      <c r="B27" s="16" t="s">
        <v>24</v>
      </c>
      <c r="C27" s="98">
        <v>351</v>
      </c>
      <c r="D27" s="70">
        <v>60</v>
      </c>
      <c r="E27" s="70">
        <f t="shared" si="1"/>
        <v>21060</v>
      </c>
      <c r="F27" s="60">
        <f t="shared" si="2"/>
        <v>15795</v>
      </c>
      <c r="G27" s="99">
        <v>49</v>
      </c>
      <c r="H27" s="100">
        <v>36</v>
      </c>
      <c r="I27" s="101">
        <v>0</v>
      </c>
      <c r="J27" s="101">
        <v>0</v>
      </c>
      <c r="K27" s="62">
        <f t="shared" si="3"/>
        <v>49</v>
      </c>
      <c r="L27" s="62">
        <f t="shared" si="4"/>
        <v>36</v>
      </c>
      <c r="M27" s="73">
        <f t="shared" si="5"/>
        <v>0.538144982589427</v>
      </c>
      <c r="N27" s="74">
        <v>20</v>
      </c>
      <c r="O27" s="75">
        <f t="shared" si="0"/>
        <v>7020</v>
      </c>
      <c r="P27" s="65">
        <f t="shared" si="6"/>
        <v>5265</v>
      </c>
      <c r="Q27" s="99">
        <v>2492</v>
      </c>
      <c r="R27" s="100">
        <v>2387</v>
      </c>
      <c r="S27" s="101">
        <v>0</v>
      </c>
      <c r="T27" s="101">
        <v>0</v>
      </c>
      <c r="U27" s="67">
        <f t="shared" si="7"/>
        <v>2492</v>
      </c>
      <c r="V27" s="67">
        <f t="shared" si="8"/>
        <v>2387</v>
      </c>
      <c r="W27" s="68">
        <f t="shared" si="9"/>
        <v>92.668566001899336</v>
      </c>
    </row>
    <row r="28" spans="1:23" s="20" customFormat="1" ht="33.6" customHeight="1" x14ac:dyDescent="0.5">
      <c r="A28" s="21">
        <v>22</v>
      </c>
      <c r="B28" s="16" t="s">
        <v>25</v>
      </c>
      <c r="C28" s="98">
        <v>11</v>
      </c>
      <c r="D28" s="70">
        <v>60</v>
      </c>
      <c r="E28" s="70">
        <f t="shared" si="1"/>
        <v>660</v>
      </c>
      <c r="F28" s="60">
        <f t="shared" si="2"/>
        <v>495</v>
      </c>
      <c r="G28" s="79">
        <v>21</v>
      </c>
      <c r="H28" s="80">
        <v>15</v>
      </c>
      <c r="I28" s="81">
        <v>0</v>
      </c>
      <c r="J28" s="81">
        <v>0</v>
      </c>
      <c r="K28" s="62">
        <f t="shared" si="3"/>
        <v>21</v>
      </c>
      <c r="L28" s="62">
        <f t="shared" si="4"/>
        <v>15</v>
      </c>
      <c r="M28" s="73">
        <f t="shared" si="5"/>
        <v>7.2727272727272725</v>
      </c>
      <c r="N28" s="74">
        <v>20</v>
      </c>
      <c r="O28" s="75">
        <f t="shared" si="0"/>
        <v>220</v>
      </c>
      <c r="P28" s="65">
        <f t="shared" si="6"/>
        <v>165</v>
      </c>
      <c r="Q28" s="79">
        <v>22</v>
      </c>
      <c r="R28" s="80">
        <v>19</v>
      </c>
      <c r="S28" s="81">
        <v>0</v>
      </c>
      <c r="T28" s="81">
        <v>0</v>
      </c>
      <c r="U28" s="67">
        <f t="shared" si="7"/>
        <v>22</v>
      </c>
      <c r="V28" s="67">
        <f t="shared" si="8"/>
        <v>19</v>
      </c>
      <c r="W28" s="68">
        <f t="shared" si="9"/>
        <v>24.848484848484848</v>
      </c>
    </row>
    <row r="29" spans="1:23" s="20" customFormat="1" ht="33.6" customHeight="1" x14ac:dyDescent="0.5">
      <c r="A29" s="21">
        <v>23</v>
      </c>
      <c r="B29" s="26" t="s">
        <v>26</v>
      </c>
      <c r="C29" s="102">
        <v>38</v>
      </c>
      <c r="D29" s="70">
        <v>60</v>
      </c>
      <c r="E29" s="70">
        <f t="shared" si="1"/>
        <v>2280</v>
      </c>
      <c r="F29" s="60">
        <f t="shared" si="2"/>
        <v>1710</v>
      </c>
      <c r="G29" s="79">
        <v>0</v>
      </c>
      <c r="H29" s="80">
        <v>0</v>
      </c>
      <c r="I29" s="81">
        <v>14</v>
      </c>
      <c r="J29" s="81">
        <v>0</v>
      </c>
      <c r="K29" s="62">
        <f t="shared" si="3"/>
        <v>14</v>
      </c>
      <c r="L29" s="62">
        <f t="shared" si="4"/>
        <v>0</v>
      </c>
      <c r="M29" s="73">
        <f t="shared" si="5"/>
        <v>0.81871345029239773</v>
      </c>
      <c r="N29" s="74">
        <v>20</v>
      </c>
      <c r="O29" s="75">
        <f t="shared" si="0"/>
        <v>760</v>
      </c>
      <c r="P29" s="65">
        <f t="shared" si="6"/>
        <v>570</v>
      </c>
      <c r="Q29" s="79">
        <v>0</v>
      </c>
      <c r="R29" s="80">
        <v>0</v>
      </c>
      <c r="S29" s="81">
        <v>6</v>
      </c>
      <c r="T29" s="81">
        <v>0</v>
      </c>
      <c r="U29" s="67">
        <f t="shared" si="7"/>
        <v>6</v>
      </c>
      <c r="V29" s="67">
        <f t="shared" si="8"/>
        <v>0</v>
      </c>
      <c r="W29" s="68">
        <f t="shared" si="9"/>
        <v>1.0526315789473684</v>
      </c>
    </row>
    <row r="30" spans="1:23" s="20" customFormat="1" ht="33.6" customHeight="1" x14ac:dyDescent="0.5">
      <c r="A30" s="21">
        <v>24</v>
      </c>
      <c r="B30" s="26" t="s">
        <v>27</v>
      </c>
      <c r="C30" s="69">
        <v>137</v>
      </c>
      <c r="D30" s="70">
        <v>60</v>
      </c>
      <c r="E30" s="70">
        <f t="shared" si="1"/>
        <v>8220</v>
      </c>
      <c r="F30" s="60">
        <f t="shared" si="2"/>
        <v>6165</v>
      </c>
      <c r="G30" s="79">
        <v>0</v>
      </c>
      <c r="H30" s="80">
        <v>0</v>
      </c>
      <c r="I30" s="81">
        <v>0</v>
      </c>
      <c r="J30" s="81">
        <v>0</v>
      </c>
      <c r="K30" s="62">
        <f t="shared" si="3"/>
        <v>0</v>
      </c>
      <c r="L30" s="62">
        <f t="shared" si="4"/>
        <v>0</v>
      </c>
      <c r="M30" s="73">
        <f t="shared" si="5"/>
        <v>0</v>
      </c>
      <c r="N30" s="74">
        <v>20</v>
      </c>
      <c r="O30" s="75">
        <f t="shared" si="0"/>
        <v>2740</v>
      </c>
      <c r="P30" s="65">
        <f t="shared" si="6"/>
        <v>2055</v>
      </c>
      <c r="Q30" s="79">
        <v>0</v>
      </c>
      <c r="R30" s="80">
        <v>0</v>
      </c>
      <c r="S30" s="81">
        <v>0</v>
      </c>
      <c r="T30" s="81">
        <v>0</v>
      </c>
      <c r="U30" s="67">
        <f t="shared" si="7"/>
        <v>0</v>
      </c>
      <c r="V30" s="67">
        <f t="shared" si="8"/>
        <v>0</v>
      </c>
      <c r="W30" s="68">
        <f t="shared" si="9"/>
        <v>0</v>
      </c>
    </row>
    <row r="31" spans="1:23" s="20" customFormat="1" ht="33.6" customHeight="1" x14ac:dyDescent="0.5">
      <c r="A31" s="21">
        <v>25</v>
      </c>
      <c r="B31" s="26" t="s">
        <v>28</v>
      </c>
      <c r="C31" s="69">
        <v>16</v>
      </c>
      <c r="D31" s="70">
        <v>60</v>
      </c>
      <c r="E31" s="70">
        <f t="shared" si="1"/>
        <v>960</v>
      </c>
      <c r="F31" s="60">
        <f t="shared" si="2"/>
        <v>720</v>
      </c>
      <c r="G31" s="79">
        <v>0</v>
      </c>
      <c r="H31" s="80">
        <v>0</v>
      </c>
      <c r="I31" s="81">
        <v>0</v>
      </c>
      <c r="J31" s="81">
        <v>0</v>
      </c>
      <c r="K31" s="62">
        <f t="shared" si="3"/>
        <v>0</v>
      </c>
      <c r="L31" s="62">
        <f t="shared" si="4"/>
        <v>0</v>
      </c>
      <c r="M31" s="73">
        <f t="shared" si="5"/>
        <v>0</v>
      </c>
      <c r="N31" s="74">
        <v>20</v>
      </c>
      <c r="O31" s="75">
        <f t="shared" si="0"/>
        <v>320</v>
      </c>
      <c r="P31" s="65">
        <f t="shared" si="6"/>
        <v>240</v>
      </c>
      <c r="Q31" s="79">
        <v>0</v>
      </c>
      <c r="R31" s="80">
        <v>0</v>
      </c>
      <c r="S31" s="81">
        <v>0</v>
      </c>
      <c r="T31" s="81">
        <v>0</v>
      </c>
      <c r="U31" s="67">
        <f t="shared" si="7"/>
        <v>0</v>
      </c>
      <c r="V31" s="67">
        <f t="shared" si="8"/>
        <v>0</v>
      </c>
      <c r="W31" s="68">
        <f t="shared" si="9"/>
        <v>0</v>
      </c>
    </row>
    <row r="32" spans="1:23" s="20" customFormat="1" ht="33.6" customHeight="1" x14ac:dyDescent="0.5">
      <c r="A32" s="21">
        <v>26</v>
      </c>
      <c r="B32" s="26" t="s">
        <v>29</v>
      </c>
      <c r="C32" s="69">
        <v>7</v>
      </c>
      <c r="D32" s="70">
        <v>60</v>
      </c>
      <c r="E32" s="70">
        <f t="shared" si="1"/>
        <v>420</v>
      </c>
      <c r="F32" s="60">
        <f t="shared" si="2"/>
        <v>315</v>
      </c>
      <c r="G32" s="79">
        <v>0</v>
      </c>
      <c r="H32" s="80">
        <v>0</v>
      </c>
      <c r="I32" s="81">
        <v>0</v>
      </c>
      <c r="J32" s="81">
        <v>0</v>
      </c>
      <c r="K32" s="62">
        <f t="shared" si="3"/>
        <v>0</v>
      </c>
      <c r="L32" s="62">
        <f t="shared" si="4"/>
        <v>0</v>
      </c>
      <c r="M32" s="73">
        <f t="shared" si="5"/>
        <v>0</v>
      </c>
      <c r="N32" s="74">
        <v>20</v>
      </c>
      <c r="O32" s="75">
        <f t="shared" si="0"/>
        <v>140</v>
      </c>
      <c r="P32" s="65">
        <f t="shared" si="6"/>
        <v>105</v>
      </c>
      <c r="Q32" s="79">
        <v>0</v>
      </c>
      <c r="R32" s="80">
        <v>0</v>
      </c>
      <c r="S32" s="81">
        <v>0</v>
      </c>
      <c r="T32" s="81">
        <v>0</v>
      </c>
      <c r="U32" s="67">
        <f t="shared" si="7"/>
        <v>0</v>
      </c>
      <c r="V32" s="67">
        <f t="shared" si="8"/>
        <v>0</v>
      </c>
      <c r="W32" s="68">
        <f t="shared" si="9"/>
        <v>0</v>
      </c>
    </row>
    <row r="33" spans="1:23" s="20" customFormat="1" ht="33.6" customHeight="1" x14ac:dyDescent="0.5">
      <c r="A33" s="21">
        <v>27</v>
      </c>
      <c r="B33" s="16" t="s">
        <v>30</v>
      </c>
      <c r="C33" s="69">
        <v>419</v>
      </c>
      <c r="D33" s="70">
        <v>60</v>
      </c>
      <c r="E33" s="70">
        <f t="shared" si="1"/>
        <v>25140</v>
      </c>
      <c r="F33" s="60">
        <f t="shared" si="2"/>
        <v>18855</v>
      </c>
      <c r="G33" s="79">
        <v>31676</v>
      </c>
      <c r="H33" s="80">
        <v>19809</v>
      </c>
      <c r="I33" s="81">
        <v>14375</v>
      </c>
      <c r="J33" s="81">
        <v>13014</v>
      </c>
      <c r="K33" s="62">
        <f t="shared" si="3"/>
        <v>46051</v>
      </c>
      <c r="L33" s="62">
        <f t="shared" si="4"/>
        <v>32823</v>
      </c>
      <c r="M33" s="73">
        <f t="shared" si="5"/>
        <v>418.31874834261475</v>
      </c>
      <c r="N33" s="74">
        <v>20</v>
      </c>
      <c r="O33" s="75">
        <f t="shared" si="0"/>
        <v>8380</v>
      </c>
      <c r="P33" s="65">
        <f t="shared" si="6"/>
        <v>6285</v>
      </c>
      <c r="Q33" s="79">
        <v>6493</v>
      </c>
      <c r="R33" s="80">
        <v>5973</v>
      </c>
      <c r="S33" s="81">
        <v>3778</v>
      </c>
      <c r="T33" s="81">
        <v>2872</v>
      </c>
      <c r="U33" s="67">
        <f t="shared" si="7"/>
        <v>10271</v>
      </c>
      <c r="V33" s="67">
        <f t="shared" si="8"/>
        <v>8845</v>
      </c>
      <c r="W33" s="68">
        <f t="shared" si="9"/>
        <v>304.1527446300716</v>
      </c>
    </row>
    <row r="34" spans="1:23" s="20" customFormat="1" ht="33.6" customHeight="1" thickBot="1" x14ac:dyDescent="0.55000000000000004">
      <c r="A34" s="23">
        <v>28</v>
      </c>
      <c r="B34" s="18" t="s">
        <v>31</v>
      </c>
      <c r="C34" s="103">
        <v>800</v>
      </c>
      <c r="D34" s="104">
        <v>60</v>
      </c>
      <c r="E34" s="104">
        <f t="shared" si="1"/>
        <v>48000</v>
      </c>
      <c r="F34" s="105">
        <f t="shared" si="2"/>
        <v>36000</v>
      </c>
      <c r="G34" s="106">
        <v>519</v>
      </c>
      <c r="H34" s="107">
        <v>437</v>
      </c>
      <c r="I34" s="108">
        <v>0</v>
      </c>
      <c r="J34" s="108">
        <v>0</v>
      </c>
      <c r="K34" s="62">
        <f t="shared" si="3"/>
        <v>519</v>
      </c>
      <c r="L34" s="62">
        <f t="shared" si="4"/>
        <v>437</v>
      </c>
      <c r="M34" s="109">
        <f t="shared" si="5"/>
        <v>2.6555555555555554</v>
      </c>
      <c r="N34" s="110">
        <v>20</v>
      </c>
      <c r="O34" s="111">
        <f t="shared" si="0"/>
        <v>16000</v>
      </c>
      <c r="P34" s="112">
        <f t="shared" si="6"/>
        <v>12000</v>
      </c>
      <c r="Q34" s="106">
        <v>491</v>
      </c>
      <c r="R34" s="107">
        <v>358</v>
      </c>
      <c r="S34" s="108">
        <v>0</v>
      </c>
      <c r="T34" s="108">
        <v>0</v>
      </c>
      <c r="U34" s="113">
        <f t="shared" si="7"/>
        <v>491</v>
      </c>
      <c r="V34" s="113">
        <f t="shared" si="8"/>
        <v>358</v>
      </c>
      <c r="W34" s="114">
        <f t="shared" si="9"/>
        <v>7.0749999999999993</v>
      </c>
    </row>
    <row r="35" spans="1:23" s="20" customFormat="1" ht="31.8" customHeight="1" thickBot="1" x14ac:dyDescent="0.55000000000000004">
      <c r="A35" s="24"/>
      <c r="B35" s="25" t="s">
        <v>32</v>
      </c>
      <c r="C35" s="115">
        <f>SUM(C7:C34)</f>
        <v>7291</v>
      </c>
      <c r="D35" s="116">
        <v>60</v>
      </c>
      <c r="E35" s="116">
        <f>SUM(E7:E34)</f>
        <v>437460</v>
      </c>
      <c r="F35" s="117">
        <f>SUM(F7:F34)</f>
        <v>328095</v>
      </c>
      <c r="G35" s="118">
        <f t="shared" ref="G35:L35" si="10">SUM(G7:G34)</f>
        <v>143705</v>
      </c>
      <c r="H35" s="116">
        <f t="shared" si="10"/>
        <v>122969</v>
      </c>
      <c r="I35" s="119">
        <f t="shared" si="10"/>
        <v>72359</v>
      </c>
      <c r="J35" s="119">
        <f t="shared" si="10"/>
        <v>52170</v>
      </c>
      <c r="K35" s="119">
        <f>SUM(K7:K34)</f>
        <v>216064</v>
      </c>
      <c r="L35" s="120">
        <f t="shared" si="10"/>
        <v>175139</v>
      </c>
      <c r="M35" s="121">
        <f t="shared" si="5"/>
        <v>119.23467288437799</v>
      </c>
      <c r="N35" s="122">
        <v>20</v>
      </c>
      <c r="O35" s="116">
        <f>SUM(O7:O34)</f>
        <v>145820</v>
      </c>
      <c r="P35" s="123">
        <f>SUM(P7:P34)</f>
        <v>109365</v>
      </c>
      <c r="Q35" s="119">
        <f t="shared" ref="Q35:V35" si="11">SUM(Q7:Q34)</f>
        <v>46573.225352112677</v>
      </c>
      <c r="R35" s="119">
        <f t="shared" si="11"/>
        <v>42234.774647887323</v>
      </c>
      <c r="S35" s="119">
        <f t="shared" si="11"/>
        <v>31884</v>
      </c>
      <c r="T35" s="119">
        <f t="shared" si="11"/>
        <v>20030</v>
      </c>
      <c r="U35" s="119">
        <f>SUM(U7:U34)</f>
        <v>78457.225352112669</v>
      </c>
      <c r="V35" s="119">
        <f t="shared" si="11"/>
        <v>62264.774647887323</v>
      </c>
      <c r="W35" s="124">
        <f t="shared" si="9"/>
        <v>128.67187857175512</v>
      </c>
    </row>
    <row r="36" spans="1:23" ht="22.8" x14ac:dyDescent="0.4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 t="s">
        <v>33</v>
      </c>
      <c r="R36" s="12"/>
      <c r="S36" s="12"/>
      <c r="T36" s="12"/>
      <c r="U36" s="12"/>
      <c r="V36" s="13" t="s">
        <v>47</v>
      </c>
      <c r="W36" s="14"/>
    </row>
  </sheetData>
  <mergeCells count="19">
    <mergeCell ref="P5:P6"/>
    <mergeCell ref="S5:T5"/>
    <mergeCell ref="U5:V5"/>
    <mergeCell ref="D2:W2"/>
    <mergeCell ref="A3:W3"/>
    <mergeCell ref="D4:M4"/>
    <mergeCell ref="N4:W4"/>
    <mergeCell ref="K5:L5"/>
    <mergeCell ref="I5:J5"/>
    <mergeCell ref="F5:F6"/>
    <mergeCell ref="E5:E6"/>
    <mergeCell ref="D5:D6"/>
    <mergeCell ref="C4:C6"/>
    <mergeCell ref="A4:A6"/>
    <mergeCell ref="B4:B6"/>
    <mergeCell ref="M5:M6"/>
    <mergeCell ref="W5:W6"/>
    <mergeCell ref="O5:O6"/>
    <mergeCell ref="N5:N6"/>
  </mergeCells>
  <pageMargins left="0.38" right="0.2" top="1.1000000000000001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PMSBY_PMJJBY Target-Achiev.</vt:lpstr>
      <vt:lpstr>'PMSBY_PMJJBY Target-Achiev.'!Print_Area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2021-03-15T12:31:00Z</cp:lastPrinted>
  <dcterms:created xsi:type="dcterms:W3CDTF">2020-07-15T05:20:31Z</dcterms:created>
  <dcterms:modified xsi:type="dcterms:W3CDTF">2021-03-15T12:31:01Z</dcterms:modified>
</cp:coreProperties>
</file>