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1"/>
  </bookViews>
  <sheets>
    <sheet name="Sheet1" sheetId="1" r:id="rId1"/>
    <sheet name="Sheet2" sheetId="2" r:id="rId2"/>
  </sheets>
  <definedNames>
    <definedName name="_xlnm.Print_Area" localSheetId="0">'Sheet1'!$A$1:$K$48</definedName>
    <definedName name="_xlnm.Print_Area" localSheetId="1">'Sheet2'!$A$1:$I$47</definedName>
  </definedNames>
  <calcPr fullCalcOnLoad="1"/>
</workbook>
</file>

<file path=xl/sharedStrings.xml><?xml version="1.0" encoding="utf-8"?>
<sst xmlns="http://schemas.openxmlformats.org/spreadsheetml/2006/main" count="108" uniqueCount="56">
  <si>
    <t>BANK NAME</t>
  </si>
  <si>
    <t>TOTAL</t>
  </si>
  <si>
    <t>RRBs</t>
  </si>
  <si>
    <t>SYSTEM</t>
  </si>
  <si>
    <t>Com. Bks</t>
  </si>
  <si>
    <t>Sr. No</t>
  </si>
  <si>
    <t xml:space="preserve">(Amount ` in lacs) 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</si>
  <si>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</si>
  <si>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</si>
  <si>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</si>
  <si>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</si>
  <si>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</si>
  <si>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</si>
  <si>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</si>
  <si>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</si>
  <si>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</si>
  <si>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</si>
  <si>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</si>
  <si>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</si>
  <si>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</si>
  <si>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</si>
  <si>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</si>
  <si>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</si>
  <si>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</si>
  <si>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</si>
  <si>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</si>
  <si>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</si>
  <si>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</si>
  <si>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</si>
  <si>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</si>
  <si>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</si>
  <si>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</si>
  <si>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</si>
  <si>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</si>
  <si>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</si>
  <si>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</si>
  <si>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</si>
  <si>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</si>
  <si>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</si>
  <si>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</si>
  <si>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</si>
  <si>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</si>
  <si>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</si>
  <si>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</si>
  <si>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</si>
  <si>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</si>
  <si>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</si>
  <si>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</si>
  <si>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</si>
  <si>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</si>
  <si>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</si>
  <si>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Total Advances as on 31.03.2021</t>
  </si>
  <si>
    <t>BANKWISE PERFORMANCE UNDER NATIONAL GOALS  AS AT 31.03.2021</t>
  </si>
  <si>
    <t>BANKWISE PERFORMANCE UNDER NATIONAL  GOALS AS AT 31.03.2021</t>
  </si>
  <si>
    <t>Annexure - 29</t>
  </si>
  <si>
    <t>Annexure-29 cont.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</si>
</sst>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3"/>
      <color indexed="8"/>
      <name val="Arial"/>
      <family val="2"/>
    </font>
    <font>
      <b/>
      <sz val="10"/>
      <color indexed="10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Arial"/>
      <family val="2"/>
    </font>
    <font>
      <b/>
      <sz val="10"/>
      <color rgb="FFFF0000"/>
      <name val="Tahoma"/>
      <family val="2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8" fillId="0" borderId="12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/>
    </xf>
    <xf numFmtId="10" fontId="59" fillId="0" borderId="11" xfId="58" applyNumberFormat="1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/>
    </xf>
    <xf numFmtId="0" fontId="60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vertical="center"/>
    </xf>
    <xf numFmtId="0" fontId="60" fillId="0" borderId="20" xfId="0" applyFont="1" applyFill="1" applyBorder="1" applyAlignment="1">
      <alignment horizontal="center" vertical="center"/>
    </xf>
    <xf numFmtId="10" fontId="61" fillId="0" borderId="11" xfId="58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vertical="center"/>
    </xf>
    <xf numFmtId="0" fontId="58" fillId="0" borderId="25" xfId="0" applyFont="1" applyFill="1" applyBorder="1" applyAlignment="1">
      <alignment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0" fontId="64" fillId="0" borderId="13" xfId="58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66" fillId="0" borderId="0" xfId="0" applyNumberFormat="1" applyFont="1" applyFill="1" applyBorder="1" applyAlignment="1">
      <alignment vertical="center"/>
    </xf>
    <xf numFmtId="0" fontId="59" fillId="0" borderId="29" xfId="0" applyFont="1" applyFill="1" applyBorder="1" applyAlignment="1">
      <alignment vertical="center"/>
    </xf>
    <xf numFmtId="0" fontId="60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61" fillId="0" borderId="11" xfId="0" applyNumberFormat="1" applyFont="1" applyFill="1" applyBorder="1" applyAlignment="1">
      <alignment horizontal="center"/>
    </xf>
    <xf numFmtId="10" fontId="61" fillId="0" borderId="11" xfId="58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/>
    </xf>
    <xf numFmtId="1" fontId="64" fillId="0" borderId="11" xfId="0" applyNumberFormat="1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horizontal="center" vertical="center"/>
    </xf>
    <xf numFmtId="10" fontId="61" fillId="0" borderId="0" xfId="58" applyNumberFormat="1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vertical="center"/>
    </xf>
    <xf numFmtId="0" fontId="60" fillId="0" borderId="36" xfId="0" applyFont="1" applyFill="1" applyBorder="1" applyAlignment="1">
      <alignment horizontal="center"/>
    </xf>
    <xf numFmtId="0" fontId="59" fillId="0" borderId="37" xfId="0" applyFont="1" applyFill="1" applyBorder="1" applyAlignment="1">
      <alignment/>
    </xf>
    <xf numFmtId="0" fontId="58" fillId="0" borderId="35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2" fillId="0" borderId="15" xfId="0" applyFont="1" applyFill="1" applyBorder="1" applyAlignment="1">
      <alignment/>
    </xf>
    <xf numFmtId="1" fontId="61" fillId="0" borderId="14" xfId="0" applyNumberFormat="1" applyFont="1" applyFill="1" applyBorder="1" applyAlignment="1">
      <alignment horizontal="center" vertical="center"/>
    </xf>
    <xf numFmtId="1" fontId="64" fillId="0" borderId="38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" fontId="64" fillId="0" borderId="39" xfId="0" applyNumberFormat="1" applyFont="1" applyFill="1" applyBorder="1" applyAlignment="1">
      <alignment horizontal="center" vertical="center"/>
    </xf>
    <xf numFmtId="1" fontId="64" fillId="0" borderId="40" xfId="0" applyNumberFormat="1" applyFont="1" applyFill="1" applyBorder="1" applyAlignment="1">
      <alignment horizontal="center" vertical="center"/>
    </xf>
    <xf numFmtId="1" fontId="64" fillId="0" borderId="41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/>
    </xf>
    <xf numFmtId="10" fontId="61" fillId="0" borderId="12" xfId="58" applyNumberFormat="1" applyFont="1" applyFill="1" applyBorder="1" applyAlignment="1">
      <alignment horizontal="center" vertical="center"/>
    </xf>
    <xf numFmtId="10" fontId="61" fillId="0" borderId="10" xfId="58" applyNumberFormat="1" applyFont="1" applyFill="1" applyBorder="1" applyAlignment="1">
      <alignment horizontal="center" vertical="center"/>
    </xf>
    <xf numFmtId="10" fontId="61" fillId="0" borderId="35" xfId="58" applyNumberFormat="1" applyFont="1" applyFill="1" applyBorder="1" applyAlignment="1">
      <alignment horizontal="center" vertical="center"/>
    </xf>
    <xf numFmtId="10" fontId="61" fillId="0" borderId="37" xfId="58" applyNumberFormat="1" applyFont="1" applyFill="1" applyBorder="1" applyAlignment="1">
      <alignment horizontal="center" vertical="center"/>
    </xf>
    <xf numFmtId="10" fontId="61" fillId="0" borderId="30" xfId="58" applyNumberFormat="1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38" xfId="52" applyFont="1" applyFill="1" applyBorder="1" applyAlignment="1" applyProtection="1">
      <alignment horizontal="center" vertical="center"/>
      <protection/>
    </xf>
    <xf numFmtId="0" fontId="64" fillId="0" borderId="40" xfId="0" applyFont="1" applyFill="1" applyBorder="1" applyAlignment="1">
      <alignment horizontal="center" vertical="center"/>
    </xf>
    <xf numFmtId="1" fontId="64" fillId="0" borderId="38" xfId="52" applyNumberFormat="1" applyFont="1" applyFill="1" applyBorder="1" applyAlignment="1" applyProtection="1">
      <alignment horizontal="center" vertical="center"/>
      <protection/>
    </xf>
    <xf numFmtId="0" fontId="63" fillId="0" borderId="36" xfId="0" applyFont="1" applyFill="1" applyBorder="1" applyAlignment="1">
      <alignment/>
    </xf>
    <xf numFmtId="1" fontId="61" fillId="0" borderId="13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1" fontId="64" fillId="0" borderId="34" xfId="0" applyNumberFormat="1" applyFont="1" applyFill="1" applyBorder="1" applyAlignment="1">
      <alignment horizontal="center" vertical="center"/>
    </xf>
    <xf numFmtId="1" fontId="64" fillId="0" borderId="11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/>
    </xf>
    <xf numFmtId="1" fontId="64" fillId="0" borderId="17" xfId="0" applyNumberFormat="1" applyFont="1" applyFill="1" applyBorder="1" applyAlignment="1">
      <alignment horizontal="center" vertical="center" wrapText="1"/>
    </xf>
    <xf numFmtId="1" fontId="64" fillId="0" borderId="26" xfId="0" applyNumberFormat="1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/>
    </xf>
    <xf numFmtId="1" fontId="64" fillId="0" borderId="27" xfId="0" applyNumberFormat="1" applyFont="1" applyFill="1" applyBorder="1" applyAlignment="1">
      <alignment horizontal="center" vertical="center" wrapText="1"/>
    </xf>
    <xf numFmtId="1" fontId="64" fillId="0" borderId="19" xfId="0" applyNumberFormat="1" applyFont="1" applyFill="1" applyBorder="1" applyAlignment="1">
      <alignment horizontal="center" vertical="center"/>
    </xf>
    <xf numFmtId="1" fontId="64" fillId="0" borderId="12" xfId="0" applyNumberFormat="1" applyFont="1" applyFill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/>
    </xf>
    <xf numFmtId="1" fontId="64" fillId="0" borderId="35" xfId="0" applyNumberFormat="1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1" fontId="64" fillId="0" borderId="30" xfId="0" applyNumberFormat="1" applyFont="1" applyFill="1" applyBorder="1" applyAlignment="1">
      <alignment horizontal="center" vertical="center"/>
    </xf>
    <xf numFmtId="1" fontId="61" fillId="0" borderId="42" xfId="0" applyNumberFormat="1" applyFont="1" applyFill="1" applyBorder="1" applyAlignment="1">
      <alignment horizontal="center"/>
    </xf>
    <xf numFmtId="1" fontId="64" fillId="0" borderId="13" xfId="0" applyNumberFormat="1" applyFont="1" applyFill="1" applyBorder="1" applyAlignment="1">
      <alignment horizontal="center"/>
    </xf>
    <xf numFmtId="1" fontId="61" fillId="0" borderId="13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/>
    </xf>
    <xf numFmtId="10" fontId="61" fillId="0" borderId="12" xfId="58" applyNumberFormat="1" applyFont="1" applyFill="1" applyBorder="1" applyAlignment="1">
      <alignment horizontal="center"/>
    </xf>
    <xf numFmtId="10" fontId="61" fillId="0" borderId="10" xfId="58" applyNumberFormat="1" applyFont="1" applyFill="1" applyBorder="1" applyAlignment="1">
      <alignment horizontal="center"/>
    </xf>
    <xf numFmtId="10" fontId="61" fillId="0" borderId="35" xfId="58" applyNumberFormat="1" applyFont="1" applyFill="1" applyBorder="1" applyAlignment="1">
      <alignment horizontal="center"/>
    </xf>
    <xf numFmtId="10" fontId="61" fillId="0" borderId="37" xfId="58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/>
    </xf>
    <xf numFmtId="1" fontId="64" fillId="0" borderId="39" xfId="0" applyNumberFormat="1" applyFont="1" applyFill="1" applyBorder="1" applyAlignment="1">
      <alignment horizontal="center"/>
    </xf>
    <xf numFmtId="1" fontId="64" fillId="0" borderId="38" xfId="0" applyNumberFormat="1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1" fontId="64" fillId="0" borderId="40" xfId="0" applyNumberFormat="1" applyFont="1" applyFill="1" applyBorder="1" applyAlignment="1">
      <alignment horizontal="center"/>
    </xf>
    <xf numFmtId="1" fontId="61" fillId="0" borderId="1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43" xfId="0" applyFont="1" applyFill="1" applyBorder="1" applyAlignment="1">
      <alignment horizontal="center"/>
    </xf>
    <xf numFmtId="10" fontId="61" fillId="0" borderId="44" xfId="58" applyNumberFormat="1" applyFont="1" applyFill="1" applyBorder="1" applyAlignment="1">
      <alignment horizontal="center"/>
    </xf>
    <xf numFmtId="10" fontId="61" fillId="0" borderId="45" xfId="58" applyNumberFormat="1" applyFont="1" applyFill="1" applyBorder="1" applyAlignment="1">
      <alignment horizontal="center"/>
    </xf>
    <xf numFmtId="10" fontId="61" fillId="0" borderId="43" xfId="58" applyNumberFormat="1" applyFont="1" applyFill="1" applyBorder="1" applyAlignment="1">
      <alignment horizontal="center"/>
    </xf>
    <xf numFmtId="10" fontId="61" fillId="0" borderId="32" xfId="58" applyNumberFormat="1" applyFont="1" applyFill="1" applyBorder="1" applyAlignment="1">
      <alignment horizontal="center"/>
    </xf>
    <xf numFmtId="10" fontId="61" fillId="0" borderId="46" xfId="58" applyNumberFormat="1" applyFont="1" applyFill="1" applyBorder="1" applyAlignment="1">
      <alignment horizontal="center"/>
    </xf>
    <xf numFmtId="1" fontId="61" fillId="0" borderId="43" xfId="58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1" fontId="64" fillId="0" borderId="37" xfId="0" applyNumberFormat="1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/>
    </xf>
    <xf numFmtId="1" fontId="64" fillId="0" borderId="19" xfId="0" applyNumberFormat="1" applyFont="1" applyFill="1" applyBorder="1" applyAlignment="1">
      <alignment horizontal="center" vertical="center" wrapText="1"/>
    </xf>
    <xf numFmtId="1" fontId="64" fillId="0" borderId="34" xfId="0" applyNumberFormat="1" applyFont="1" applyFill="1" applyBorder="1" applyAlignment="1">
      <alignment horizontal="center" vertical="center" wrapText="1"/>
    </xf>
    <xf numFmtId="10" fontId="64" fillId="0" borderId="17" xfId="58" applyNumberFormat="1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65" fillId="0" borderId="27" xfId="0" applyFont="1" applyFill="1" applyBorder="1" applyAlignment="1">
      <alignment horizontal="center" vertical="top" wrapText="1"/>
    </xf>
    <xf numFmtId="0" fontId="65" fillId="0" borderId="34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right" vertical="center"/>
    </xf>
    <xf numFmtId="0" fontId="65" fillId="0" borderId="30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right"/>
    </xf>
    <xf numFmtId="0" fontId="59" fillId="0" borderId="14" xfId="0" applyFont="1" applyFill="1" applyBorder="1" applyAlignment="1">
      <alignment horizontal="right"/>
    </xf>
    <xf numFmtId="0" fontId="59" fillId="0" borderId="29" xfId="0" applyFont="1" applyFill="1" applyBorder="1" applyAlignment="1">
      <alignment horizontal="right"/>
    </xf>
    <xf numFmtId="0" fontId="59" fillId="0" borderId="49" xfId="0" applyFont="1" applyFill="1" applyBorder="1" applyAlignment="1">
      <alignment horizontal="right"/>
    </xf>
    <xf numFmtId="0" fontId="60" fillId="0" borderId="33" xfId="0" applyFont="1" applyFill="1" applyBorder="1" applyAlignment="1">
      <alignment horizontal="center" vertical="top" wrapText="1"/>
    </xf>
    <xf numFmtId="0" fontId="60" fillId="0" borderId="36" xfId="0" applyFont="1" applyFill="1" applyBorder="1" applyAlignment="1">
      <alignment horizontal="center" vertical="top" wrapText="1"/>
    </xf>
    <xf numFmtId="0" fontId="69" fillId="0" borderId="29" xfId="0" applyFont="1" applyFill="1" applyBorder="1" applyAlignment="1">
      <alignment horizontal="right" vertical="center"/>
    </xf>
    <xf numFmtId="0" fontId="70" fillId="0" borderId="15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43" xfId="0" applyFont="1" applyFill="1" applyBorder="1" applyAlignment="1">
      <alignment vertical="center" wrapText="1"/>
    </xf>
    <xf numFmtId="0" fontId="60" fillId="0" borderId="27" xfId="0" applyFont="1" applyFill="1" applyBorder="1" applyAlignment="1">
      <alignment horizontal="center" vertical="top"/>
    </xf>
    <xf numFmtId="0" fontId="60" fillId="0" borderId="50" xfId="0" applyFont="1" applyFill="1" applyBorder="1" applyAlignment="1">
      <alignment horizontal="center" vertical="top"/>
    </xf>
    <xf numFmtId="0" fontId="60" fillId="0" borderId="30" xfId="0" applyFont="1" applyFill="1" applyBorder="1" applyAlignment="1">
      <alignment horizontal="left" vertical="top"/>
    </xf>
    <xf numFmtId="0" fontId="60" fillId="0" borderId="48" xfId="0" applyFont="1" applyFill="1" applyBorder="1" applyAlignment="1">
      <alignment horizontal="left" vertical="top"/>
    </xf>
    <xf numFmtId="0" fontId="60" fillId="0" borderId="30" xfId="0" applyFont="1" applyFill="1" applyBorder="1" applyAlignment="1">
      <alignment horizontal="center" vertical="top" wrapText="1"/>
    </xf>
    <xf numFmtId="0" fontId="60" fillId="0" borderId="48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0" fontId="60" fillId="0" borderId="43" xfId="0" applyFont="1" applyFill="1" applyBorder="1" applyAlignment="1">
      <alignment horizontal="right"/>
    </xf>
    <xf numFmtId="0" fontId="60" fillId="0" borderId="20" xfId="0" applyFont="1" applyFill="1" applyBorder="1" applyAlignment="1">
      <alignment horizontal="center" vertical="top" wrapText="1"/>
    </xf>
    <xf numFmtId="0" fontId="60" fillId="0" borderId="51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6" sqref="N6"/>
    </sheetView>
  </sheetViews>
  <sheetFormatPr defaultColWidth="9.140625" defaultRowHeight="409.5" customHeight="1"/>
  <cols>
    <col min="1" max="1" width="6.421875" style="2" customWidth="1"/>
    <col min="2" max="2" width="36.421875" style="0" customWidth="1"/>
    <col min="3" max="3" width="15.7109375" style="6" customWidth="1"/>
    <col min="4" max="4" width="15.8515625" style="6" customWidth="1"/>
    <col min="5" max="5" width="14.00390625" style="0" customWidth="1"/>
    <col min="6" max="6" width="16.140625" style="6" customWidth="1"/>
    <col min="7" max="7" width="15.7109375" style="0" customWidth="1"/>
    <col min="8" max="8" width="13.140625" style="6" customWidth="1"/>
    <col min="9" max="9" width="15.421875" style="0" customWidth="1"/>
    <col min="10" max="10" width="13.8515625" style="6" customWidth="1"/>
    <col min="11" max="11" width="14.7109375" style="0" customWidth="1"/>
  </cols>
  <sheetData>
    <row r="1" spans="1:11" ht="3.75" customHeight="1">
      <c r="A1" s="8"/>
      <c r="B1" s="1"/>
      <c r="C1" s="5"/>
      <c r="D1" s="148"/>
      <c r="E1" s="148"/>
      <c r="F1" s="148"/>
      <c r="G1" s="148"/>
      <c r="I1" s="3"/>
      <c r="K1" s="3"/>
    </row>
    <row r="2" spans="1:11" ht="34.5" customHeight="1" thickBot="1">
      <c r="A2" s="38"/>
      <c r="B2" s="61"/>
      <c r="C2" s="61"/>
      <c r="D2" s="61"/>
      <c r="E2" s="61"/>
      <c r="F2" s="62"/>
      <c r="G2" s="62"/>
      <c r="H2" s="62"/>
      <c r="I2" s="151" t="s">
        <v>54</v>
      </c>
      <c r="J2" s="151"/>
      <c r="K2" s="151"/>
    </row>
    <row r="3" spans="1:11" ht="29.25" customHeight="1" thickBot="1">
      <c r="A3" s="154" t="s">
        <v>52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21" customHeight="1" thickBot="1">
      <c r="A4" s="157" t="s">
        <v>6</v>
      </c>
      <c r="B4" s="158"/>
      <c r="C4" s="158"/>
      <c r="D4" s="159"/>
      <c r="E4" s="159"/>
      <c r="F4" s="159"/>
      <c r="G4" s="159"/>
      <c r="H4" s="159"/>
      <c r="I4" s="159"/>
      <c r="J4" s="159"/>
      <c r="K4" s="160"/>
    </row>
    <row r="5" spans="1:11" s="2" customFormat="1" ht="24.75" customHeight="1">
      <c r="A5" s="144" t="s">
        <v>5</v>
      </c>
      <c r="B5" s="146" t="s">
        <v>0</v>
      </c>
      <c r="C5" s="149" t="s">
        <v>51</v>
      </c>
      <c r="D5" s="152" t="s">
        <v>12</v>
      </c>
      <c r="E5" s="152" t="s">
        <v>7</v>
      </c>
      <c r="F5" s="142" t="s">
        <v>13</v>
      </c>
      <c r="G5" s="152" t="s">
        <v>7</v>
      </c>
      <c r="H5" s="142" t="s">
        <v>14</v>
      </c>
      <c r="I5" s="152" t="s">
        <v>7</v>
      </c>
      <c r="J5" s="142" t="s">
        <v>15</v>
      </c>
      <c r="K5" s="152" t="s">
        <v>7</v>
      </c>
    </row>
    <row r="6" spans="1:11" ht="18" customHeight="1" thickBot="1">
      <c r="A6" s="145"/>
      <c r="B6" s="147"/>
      <c r="C6" s="150"/>
      <c r="D6" s="153"/>
      <c r="E6" s="153"/>
      <c r="F6" s="143"/>
      <c r="G6" s="153"/>
      <c r="H6" s="143"/>
      <c r="I6" s="153"/>
      <c r="J6" s="143"/>
      <c r="K6" s="153"/>
    </row>
    <row r="7" spans="1:11" ht="21.75" customHeight="1" thickBot="1">
      <c r="A7" s="19"/>
      <c r="B7" s="18" t="s">
        <v>11</v>
      </c>
      <c r="C7" s="103"/>
      <c r="D7" s="86"/>
      <c r="E7" s="86"/>
      <c r="F7" s="78"/>
      <c r="G7" s="86"/>
      <c r="H7" s="20"/>
      <c r="I7" s="96"/>
      <c r="J7" s="20"/>
      <c r="K7" s="96"/>
    </row>
    <row r="8" spans="1:11" ht="24.75" customHeight="1">
      <c r="A8" s="21">
        <v>1</v>
      </c>
      <c r="B8" s="22" t="s">
        <v>22</v>
      </c>
      <c r="C8" s="104">
        <v>4486201</v>
      </c>
      <c r="D8" s="109">
        <v>3145055</v>
      </c>
      <c r="E8" s="87">
        <f aca="true" t="shared" si="0" ref="E8:E20">SUM(D8/C8)</f>
        <v>0.7010508445787427</v>
      </c>
      <c r="F8" s="82">
        <v>1524517</v>
      </c>
      <c r="G8" s="87">
        <f aca="true" t="shared" si="1" ref="G8:G20">SUM(F8/C8)</f>
        <v>0.33982360576354026</v>
      </c>
      <c r="H8" s="82">
        <v>216334</v>
      </c>
      <c r="I8" s="87">
        <f>SUM(H8/C8)</f>
        <v>0.04822209259014476</v>
      </c>
      <c r="J8" s="82">
        <v>437831</v>
      </c>
      <c r="K8" s="87">
        <f>SUM(J8/C8)</f>
        <v>0.09759504756920165</v>
      </c>
    </row>
    <row r="9" spans="1:11" ht="24.75" customHeight="1">
      <c r="A9" s="23">
        <v>2</v>
      </c>
      <c r="B9" s="24" t="s">
        <v>32</v>
      </c>
      <c r="C9" s="104">
        <v>1234782.5265800003</v>
      </c>
      <c r="D9" s="110">
        <v>917841.5265800002</v>
      </c>
      <c r="E9" s="88">
        <f t="shared" si="0"/>
        <v>0.7433224125078629</v>
      </c>
      <c r="F9" s="80">
        <v>643049.8261200001</v>
      </c>
      <c r="G9" s="88">
        <f t="shared" si="1"/>
        <v>0.5207798233921134</v>
      </c>
      <c r="H9" s="92">
        <v>11158</v>
      </c>
      <c r="I9" s="88">
        <f aca="true" t="shared" si="2" ref="I9:I46">SUM(H9/C9)</f>
        <v>0.009036409051644516</v>
      </c>
      <c r="J9" s="80">
        <v>161776.95776999998</v>
      </c>
      <c r="K9" s="88">
        <f aca="true" t="shared" si="3" ref="K9:K46">SUM(J9/C9)</f>
        <v>0.13101655901956807</v>
      </c>
    </row>
    <row r="10" spans="1:14" ht="24.75" customHeight="1">
      <c r="A10" s="21">
        <v>3</v>
      </c>
      <c r="B10" s="24" t="s">
        <v>9</v>
      </c>
      <c r="C10" s="104">
        <v>481102</v>
      </c>
      <c r="D10" s="110">
        <v>406788</v>
      </c>
      <c r="E10" s="88">
        <f>SUM(D10/C10)</f>
        <v>0.8455337953282256</v>
      </c>
      <c r="F10" s="80">
        <v>124721</v>
      </c>
      <c r="G10" s="88">
        <f t="shared" si="1"/>
        <v>0.25924024427252434</v>
      </c>
      <c r="H10" s="92">
        <v>5093</v>
      </c>
      <c r="I10" s="88">
        <f t="shared" si="2"/>
        <v>0.01058611271622234</v>
      </c>
      <c r="J10" s="80">
        <v>114426</v>
      </c>
      <c r="K10" s="88">
        <f t="shared" si="3"/>
        <v>0.23784145565805173</v>
      </c>
      <c r="N10" s="4"/>
    </row>
    <row r="11" spans="1:11" s="77" customFormat="1" ht="24.75" customHeight="1">
      <c r="A11" s="23">
        <v>4</v>
      </c>
      <c r="B11" s="24" t="s">
        <v>23</v>
      </c>
      <c r="C11" s="104">
        <v>540245.3228982355</v>
      </c>
      <c r="D11" s="110">
        <v>307648.3228982355</v>
      </c>
      <c r="E11" s="88">
        <f t="shared" si="0"/>
        <v>0.5694604096668623</v>
      </c>
      <c r="F11" s="80">
        <v>83669.76115039998</v>
      </c>
      <c r="G11" s="88">
        <f t="shared" si="1"/>
        <v>0.15487364277684013</v>
      </c>
      <c r="H11" s="92">
        <v>12889</v>
      </c>
      <c r="I11" s="88">
        <f t="shared" si="2"/>
        <v>0.02385767993483928</v>
      </c>
      <c r="J11" s="80">
        <v>95680.00684020002</v>
      </c>
      <c r="K11" s="88">
        <f t="shared" si="3"/>
        <v>0.17710473887475559</v>
      </c>
    </row>
    <row r="12" spans="1:11" ht="24.75" customHeight="1">
      <c r="A12" s="21">
        <v>5</v>
      </c>
      <c r="B12" s="24" t="s">
        <v>33</v>
      </c>
      <c r="C12" s="104">
        <v>700433.5004</v>
      </c>
      <c r="D12" s="110">
        <v>433360.50039999996</v>
      </c>
      <c r="E12" s="88">
        <f t="shared" si="0"/>
        <v>0.618703274689915</v>
      </c>
      <c r="F12" s="80">
        <v>248198.9061</v>
      </c>
      <c r="G12" s="88">
        <f t="shared" si="1"/>
        <v>0.35435042150077034</v>
      </c>
      <c r="H12" s="92">
        <v>5744.24</v>
      </c>
      <c r="I12" s="88">
        <f t="shared" si="2"/>
        <v>0.008200978389411142</v>
      </c>
      <c r="J12" s="80">
        <v>83982.51</v>
      </c>
      <c r="K12" s="88">
        <f t="shared" si="3"/>
        <v>0.11990076138853965</v>
      </c>
    </row>
    <row r="13" spans="1:11" ht="24.75" customHeight="1">
      <c r="A13" s="23">
        <v>6</v>
      </c>
      <c r="B13" s="24" t="s">
        <v>34</v>
      </c>
      <c r="C13" s="104">
        <v>63593.59</v>
      </c>
      <c r="D13" s="110">
        <v>37965.59</v>
      </c>
      <c r="E13" s="88">
        <f t="shared" si="0"/>
        <v>0.5970034086768807</v>
      </c>
      <c r="F13" s="80">
        <v>3314.58</v>
      </c>
      <c r="G13" s="88">
        <f t="shared" si="1"/>
        <v>0.052121290840790716</v>
      </c>
      <c r="H13" s="92">
        <v>0</v>
      </c>
      <c r="I13" s="88">
        <f t="shared" si="2"/>
        <v>0</v>
      </c>
      <c r="J13" s="80">
        <v>16573.62</v>
      </c>
      <c r="K13" s="88">
        <f t="shared" si="3"/>
        <v>0.260617776099761</v>
      </c>
    </row>
    <row r="14" spans="1:11" ht="24.75" customHeight="1">
      <c r="A14" s="21">
        <v>7</v>
      </c>
      <c r="B14" s="24" t="s">
        <v>24</v>
      </c>
      <c r="C14" s="104">
        <v>1015335.3800299</v>
      </c>
      <c r="D14" s="110">
        <v>623348.3800299</v>
      </c>
      <c r="E14" s="88">
        <f t="shared" si="0"/>
        <v>0.6139334768493376</v>
      </c>
      <c r="F14" s="80">
        <v>347454.4270707001</v>
      </c>
      <c r="G14" s="88">
        <f t="shared" si="1"/>
        <v>0.34220655943306943</v>
      </c>
      <c r="H14" s="92">
        <v>0</v>
      </c>
      <c r="I14" s="88">
        <f t="shared" si="2"/>
        <v>0</v>
      </c>
      <c r="J14" s="80">
        <v>147654.82</v>
      </c>
      <c r="K14" s="88">
        <f t="shared" si="3"/>
        <v>0.14542467730775993</v>
      </c>
    </row>
    <row r="15" spans="1:11" ht="24.75" customHeight="1">
      <c r="A15" s="23">
        <v>8</v>
      </c>
      <c r="B15" s="24" t="s">
        <v>25</v>
      </c>
      <c r="C15" s="104">
        <v>412075.1229034</v>
      </c>
      <c r="D15" s="110">
        <v>227651.12290339998</v>
      </c>
      <c r="E15" s="88">
        <f t="shared" si="0"/>
        <v>0.5524505369298081</v>
      </c>
      <c r="F15" s="80">
        <v>80510.63130520002</v>
      </c>
      <c r="G15" s="88">
        <f t="shared" si="1"/>
        <v>0.19537852889040716</v>
      </c>
      <c r="H15" s="93">
        <v>0</v>
      </c>
      <c r="I15" s="88">
        <f t="shared" si="2"/>
        <v>0</v>
      </c>
      <c r="J15" s="80">
        <v>49865.22603469996</v>
      </c>
      <c r="K15" s="88">
        <f t="shared" si="3"/>
        <v>0.12101003740133455</v>
      </c>
    </row>
    <row r="16" spans="1:11" ht="24.75" customHeight="1">
      <c r="A16" s="21">
        <v>9</v>
      </c>
      <c r="B16" s="24" t="s">
        <v>26</v>
      </c>
      <c r="C16" s="104">
        <v>599670.97</v>
      </c>
      <c r="D16" s="110">
        <v>375548.97000000003</v>
      </c>
      <c r="E16" s="88">
        <f t="shared" si="0"/>
        <v>0.6262583796577648</v>
      </c>
      <c r="F16" s="80">
        <v>141474.9</v>
      </c>
      <c r="G16" s="88">
        <f t="shared" si="1"/>
        <v>0.23592087507587703</v>
      </c>
      <c r="H16" s="92">
        <v>0</v>
      </c>
      <c r="I16" s="88">
        <f t="shared" si="2"/>
        <v>0</v>
      </c>
      <c r="J16" s="80">
        <v>70900.49</v>
      </c>
      <c r="K16" s="88">
        <f t="shared" si="3"/>
        <v>0.11823231996706463</v>
      </c>
    </row>
    <row r="17" spans="1:11" ht="24.75" customHeight="1">
      <c r="A17" s="23">
        <v>10</v>
      </c>
      <c r="B17" s="24" t="s">
        <v>27</v>
      </c>
      <c r="C17" s="104">
        <v>557676.8700000001</v>
      </c>
      <c r="D17" s="110">
        <v>429040.87000000005</v>
      </c>
      <c r="E17" s="88">
        <f t="shared" si="0"/>
        <v>0.7693359597287941</v>
      </c>
      <c r="F17" s="80">
        <v>53281.770000000004</v>
      </c>
      <c r="G17" s="88">
        <f t="shared" si="1"/>
        <v>0.09554237026183279</v>
      </c>
      <c r="H17" s="80">
        <v>400.40000000000003</v>
      </c>
      <c r="I17" s="88">
        <f t="shared" si="2"/>
        <v>0.0007179784953247209</v>
      </c>
      <c r="J17" s="80">
        <v>163685</v>
      </c>
      <c r="K17" s="88">
        <f t="shared" si="3"/>
        <v>0.293512262755312</v>
      </c>
    </row>
    <row r="18" spans="1:11" ht="24.75" customHeight="1">
      <c r="A18" s="21">
        <v>11</v>
      </c>
      <c r="B18" s="24" t="s">
        <v>28</v>
      </c>
      <c r="C18" s="104">
        <v>6222010.153816298</v>
      </c>
      <c r="D18" s="110">
        <v>2011006.7538162975</v>
      </c>
      <c r="E18" s="88">
        <f t="shared" si="0"/>
        <v>0.3232085297358182</v>
      </c>
      <c r="F18" s="80">
        <v>706174.4894373991</v>
      </c>
      <c r="G18" s="88">
        <f t="shared" si="1"/>
        <v>0.11349619688490284</v>
      </c>
      <c r="H18" s="92">
        <v>365283</v>
      </c>
      <c r="I18" s="88">
        <f t="shared" si="2"/>
        <v>0.05870819734615059</v>
      </c>
      <c r="J18" s="80">
        <v>286539.7502717999</v>
      </c>
      <c r="K18" s="88">
        <f t="shared" si="3"/>
        <v>0.04605260087787698</v>
      </c>
    </row>
    <row r="19" spans="1:11" ht="24.75" customHeight="1" thickBot="1">
      <c r="A19" s="23">
        <v>12</v>
      </c>
      <c r="B19" s="24" t="s">
        <v>29</v>
      </c>
      <c r="C19" s="105">
        <v>871218.097013</v>
      </c>
      <c r="D19" s="111">
        <v>590636.097013</v>
      </c>
      <c r="E19" s="89">
        <f t="shared" si="0"/>
        <v>0.6779428699174356</v>
      </c>
      <c r="F19" s="83">
        <v>260799.42074690008</v>
      </c>
      <c r="G19" s="89">
        <f t="shared" si="1"/>
        <v>0.29935032529863587</v>
      </c>
      <c r="H19" s="94">
        <v>0</v>
      </c>
      <c r="I19" s="89">
        <f t="shared" si="2"/>
        <v>0</v>
      </c>
      <c r="J19" s="83">
        <v>104663.57229069999</v>
      </c>
      <c r="K19" s="89">
        <f t="shared" si="3"/>
        <v>0.12013475460340241</v>
      </c>
    </row>
    <row r="20" spans="1:11" ht="24.75" customHeight="1" thickBot="1">
      <c r="A20" s="29"/>
      <c r="B20" s="30" t="s">
        <v>1</v>
      </c>
      <c r="C20" s="97">
        <f>SUM(C8:C19)</f>
        <v>17184344.53364083</v>
      </c>
      <c r="D20" s="98">
        <f>SUM(D8:D19)</f>
        <v>9505891.133640833</v>
      </c>
      <c r="E20" s="26">
        <f t="shared" si="0"/>
        <v>0.5531715867912029</v>
      </c>
      <c r="F20" s="79">
        <f>SUM(F8:F19)</f>
        <v>4217166.711930599</v>
      </c>
      <c r="G20" s="26">
        <f t="shared" si="1"/>
        <v>0.24540748142443766</v>
      </c>
      <c r="H20" s="79">
        <f>SUM(H8:H19)</f>
        <v>616901.64</v>
      </c>
      <c r="I20" s="26">
        <f t="shared" si="2"/>
        <v>0.03589904978873801</v>
      </c>
      <c r="J20" s="79">
        <f>SUM(J8:J19)</f>
        <v>1733578.9532074</v>
      </c>
      <c r="K20" s="26">
        <f t="shared" si="3"/>
        <v>0.10088129633421102</v>
      </c>
    </row>
    <row r="21" spans="1:11" ht="20.25" customHeight="1" thickBot="1">
      <c r="A21" s="25"/>
      <c r="B21" s="44" t="s">
        <v>31</v>
      </c>
      <c r="C21" s="106"/>
      <c r="D21" s="112"/>
      <c r="E21" s="90"/>
      <c r="F21" s="81"/>
      <c r="G21" s="90"/>
      <c r="H21" s="81"/>
      <c r="I21" s="90"/>
      <c r="J21" s="81"/>
      <c r="K21" s="90"/>
    </row>
    <row r="22" spans="1:11" ht="24.75" customHeight="1">
      <c r="A22" s="45">
        <v>13</v>
      </c>
      <c r="B22" s="46" t="s">
        <v>46</v>
      </c>
      <c r="C22" s="107">
        <v>206552.693295417</v>
      </c>
      <c r="D22" s="113">
        <v>166300.4304919</v>
      </c>
      <c r="E22" s="91">
        <f>SUM(D22/C22)</f>
        <v>0.8051235151606222</v>
      </c>
      <c r="F22" s="84">
        <v>96087.6434963</v>
      </c>
      <c r="G22" s="91">
        <f>SUM(F22/C22)</f>
        <v>0.4651967590607641</v>
      </c>
      <c r="H22" s="84">
        <v>0</v>
      </c>
      <c r="I22" s="91">
        <f>SUM(H22/C22)</f>
        <v>0</v>
      </c>
      <c r="J22" s="84">
        <v>38688.56107859999</v>
      </c>
      <c r="K22" s="91">
        <f>SUM(J22/C22)</f>
        <v>0.18730601117491413</v>
      </c>
    </row>
    <row r="23" spans="1:11" ht="24.75" customHeight="1">
      <c r="A23" s="73">
        <v>14</v>
      </c>
      <c r="B23" s="74" t="s">
        <v>47</v>
      </c>
      <c r="C23" s="104">
        <v>68572</v>
      </c>
      <c r="D23" s="110">
        <v>28090</v>
      </c>
      <c r="E23" s="88">
        <f aca="true" t="shared" si="4" ref="E23:E36">SUM(D23/C23)</f>
        <v>0.40964241964650294</v>
      </c>
      <c r="F23" s="80">
        <v>5535</v>
      </c>
      <c r="G23" s="88">
        <f aca="true" t="shared" si="5" ref="G23:G36">SUM(F23/C23)</f>
        <v>0.08071807734935542</v>
      </c>
      <c r="H23" s="95">
        <v>0</v>
      </c>
      <c r="I23" s="88">
        <f aca="true" t="shared" si="6" ref="I23:I29">SUM(H23/C23)</f>
        <v>0</v>
      </c>
      <c r="J23" s="80">
        <v>12135</v>
      </c>
      <c r="K23" s="88">
        <f t="shared" si="3"/>
        <v>0.17696727527270606</v>
      </c>
    </row>
    <row r="24" spans="1:11" ht="24.75" customHeight="1">
      <c r="A24" s="73">
        <v>15</v>
      </c>
      <c r="B24" s="74" t="s">
        <v>48</v>
      </c>
      <c r="C24" s="104">
        <v>4474583.374821414</v>
      </c>
      <c r="D24" s="110">
        <v>2128225.1097309147</v>
      </c>
      <c r="E24" s="88">
        <f t="shared" si="4"/>
        <v>0.47562531110862466</v>
      </c>
      <c r="F24" s="80">
        <v>1139358.9402953999</v>
      </c>
      <c r="G24" s="88">
        <f t="shared" si="5"/>
        <v>0.25462905590419865</v>
      </c>
      <c r="H24" s="95">
        <v>0</v>
      </c>
      <c r="I24" s="88">
        <f t="shared" si="6"/>
        <v>0</v>
      </c>
      <c r="J24" s="80">
        <v>231954.65129371567</v>
      </c>
      <c r="K24" s="88">
        <f t="shared" si="3"/>
        <v>0.05183826780364177</v>
      </c>
    </row>
    <row r="25" spans="1:11" ht="24.75" customHeight="1">
      <c r="A25" s="73">
        <v>16</v>
      </c>
      <c r="B25" s="74" t="s">
        <v>49</v>
      </c>
      <c r="C25" s="104">
        <v>1658663.5471073003</v>
      </c>
      <c r="D25" s="110">
        <v>839376.7761275002</v>
      </c>
      <c r="E25" s="88">
        <f t="shared" si="4"/>
        <v>0.506056082073648</v>
      </c>
      <c r="F25" s="80">
        <v>306027.7698632001</v>
      </c>
      <c r="G25" s="88">
        <f t="shared" si="5"/>
        <v>0.18450261983324512</v>
      </c>
      <c r="H25" s="95">
        <v>699.7983276</v>
      </c>
      <c r="I25" s="88">
        <f t="shared" si="6"/>
        <v>0.00042190492991809236</v>
      </c>
      <c r="J25" s="80">
        <v>245019.31359500004</v>
      </c>
      <c r="K25" s="88">
        <f t="shared" si="3"/>
        <v>0.14772092509195872</v>
      </c>
    </row>
    <row r="26" spans="1:11" ht="24.75" customHeight="1">
      <c r="A26" s="73">
        <v>17</v>
      </c>
      <c r="B26" s="74" t="s">
        <v>35</v>
      </c>
      <c r="C26" s="104">
        <v>469827.303811811</v>
      </c>
      <c r="D26" s="110">
        <v>351697.51166300697</v>
      </c>
      <c r="E26" s="88">
        <f t="shared" si="4"/>
        <v>0.7485676307222008</v>
      </c>
      <c r="F26" s="80">
        <v>201908.782317651</v>
      </c>
      <c r="G26" s="88">
        <f t="shared" si="5"/>
        <v>0.4297510610377923</v>
      </c>
      <c r="H26" s="95">
        <v>0</v>
      </c>
      <c r="I26" s="88">
        <f t="shared" si="6"/>
        <v>0</v>
      </c>
      <c r="J26" s="80">
        <v>55843.45270938904</v>
      </c>
      <c r="K26" s="88">
        <f t="shared" si="3"/>
        <v>0.11885953041962222</v>
      </c>
    </row>
    <row r="27" spans="1:11" ht="24.75" customHeight="1">
      <c r="A27" s="73">
        <v>18</v>
      </c>
      <c r="B27" s="74" t="s">
        <v>36</v>
      </c>
      <c r="C27" s="104">
        <v>261950.8365705</v>
      </c>
      <c r="D27" s="110">
        <v>132725.8365705</v>
      </c>
      <c r="E27" s="88">
        <f t="shared" si="4"/>
        <v>0.5066822397216467</v>
      </c>
      <c r="F27" s="80">
        <v>28225.31084259998</v>
      </c>
      <c r="G27" s="88">
        <f t="shared" si="5"/>
        <v>0.10775041306273354</v>
      </c>
      <c r="H27" s="95">
        <v>0</v>
      </c>
      <c r="I27" s="88">
        <f t="shared" si="6"/>
        <v>0</v>
      </c>
      <c r="J27" s="80">
        <v>50044</v>
      </c>
      <c r="K27" s="88">
        <f t="shared" si="3"/>
        <v>0.1910434822624872</v>
      </c>
    </row>
    <row r="28" spans="1:11" ht="24.75" customHeight="1">
      <c r="A28" s="73">
        <v>19</v>
      </c>
      <c r="B28" s="74" t="s">
        <v>37</v>
      </c>
      <c r="C28" s="104">
        <v>103749</v>
      </c>
      <c r="D28" s="110">
        <v>44192</v>
      </c>
      <c r="E28" s="88">
        <f t="shared" si="4"/>
        <v>0.4259510935045157</v>
      </c>
      <c r="F28" s="80">
        <v>31237</v>
      </c>
      <c r="G28" s="88">
        <f t="shared" si="5"/>
        <v>0.30108242007151875</v>
      </c>
      <c r="H28" s="95">
        <v>0</v>
      </c>
      <c r="I28" s="88">
        <f t="shared" si="6"/>
        <v>0</v>
      </c>
      <c r="J28" s="80">
        <v>3156</v>
      </c>
      <c r="K28" s="88">
        <f t="shared" si="3"/>
        <v>0.030419570309111413</v>
      </c>
    </row>
    <row r="29" spans="1:11" ht="24.75" customHeight="1">
      <c r="A29" s="73">
        <v>20</v>
      </c>
      <c r="B29" s="74" t="s">
        <v>38</v>
      </c>
      <c r="C29" s="104">
        <v>334255.48795737466</v>
      </c>
      <c r="D29" s="110">
        <v>212146.4879573747</v>
      </c>
      <c r="E29" s="88">
        <f t="shared" si="4"/>
        <v>0.6346836345269768</v>
      </c>
      <c r="F29" s="80">
        <v>94708.56345491856</v>
      </c>
      <c r="G29" s="88">
        <f t="shared" si="5"/>
        <v>0.2833418354136226</v>
      </c>
      <c r="H29" s="95">
        <v>1409.0360474</v>
      </c>
      <c r="I29" s="88">
        <f t="shared" si="6"/>
        <v>0.004215446262410162</v>
      </c>
      <c r="J29" s="80">
        <v>47841.645638379974</v>
      </c>
      <c r="K29" s="88">
        <f t="shared" si="3"/>
        <v>0.14312897577460537</v>
      </c>
    </row>
    <row r="30" spans="1:11" ht="24.75" customHeight="1">
      <c r="A30" s="73">
        <v>21</v>
      </c>
      <c r="B30" s="74" t="s">
        <v>45</v>
      </c>
      <c r="C30" s="104">
        <v>1312156.4265823</v>
      </c>
      <c r="D30" s="110">
        <v>595092.4265823</v>
      </c>
      <c r="E30" s="88">
        <f>SUM(D30/C30)</f>
        <v>0.4535224722652189</v>
      </c>
      <c r="F30" s="80">
        <v>404618.4265823</v>
      </c>
      <c r="G30" s="88">
        <f>SUM(F30/C30)</f>
        <v>0.3083614258066676</v>
      </c>
      <c r="H30" s="95">
        <v>0</v>
      </c>
      <c r="I30" s="88">
        <f>SUM(H30/C30)</f>
        <v>0</v>
      </c>
      <c r="J30" s="80">
        <v>111819</v>
      </c>
      <c r="K30" s="88">
        <f aca="true" t="shared" si="7" ref="K30:K35">SUM(J30/C30)</f>
        <v>0.08521773603719539</v>
      </c>
    </row>
    <row r="31" spans="1:11" ht="24.75" customHeight="1">
      <c r="A31" s="73">
        <v>22</v>
      </c>
      <c r="B31" s="74" t="s">
        <v>30</v>
      </c>
      <c r="C31" s="104">
        <v>25914</v>
      </c>
      <c r="D31" s="110">
        <v>14110</v>
      </c>
      <c r="E31" s="88">
        <f>SUM(D31/C31)</f>
        <v>0.5444933240719302</v>
      </c>
      <c r="F31" s="80">
        <v>1887</v>
      </c>
      <c r="G31" s="88">
        <f>SUM(F31/C31)</f>
        <v>0.07281778189395693</v>
      </c>
      <c r="H31" s="95">
        <v>0</v>
      </c>
      <c r="I31" s="88">
        <v>0</v>
      </c>
      <c r="J31" s="80">
        <v>7184</v>
      </c>
      <c r="K31" s="88">
        <f t="shared" si="7"/>
        <v>0.27722466620359654</v>
      </c>
    </row>
    <row r="32" spans="1:11" ht="24.75" customHeight="1">
      <c r="A32" s="73">
        <v>23</v>
      </c>
      <c r="B32" s="74" t="s">
        <v>42</v>
      </c>
      <c r="C32" s="104">
        <v>139267</v>
      </c>
      <c r="D32" s="110">
        <v>90250</v>
      </c>
      <c r="E32" s="88">
        <f>SUM(D32/C32)</f>
        <v>0.6480357873724573</v>
      </c>
      <c r="F32" s="80">
        <v>22803</v>
      </c>
      <c r="G32" s="88">
        <f>SUM(F32/C32)</f>
        <v>0.1637358455341179</v>
      </c>
      <c r="H32" s="95">
        <v>0</v>
      </c>
      <c r="I32" s="88">
        <v>0</v>
      </c>
      <c r="J32" s="80">
        <v>50971</v>
      </c>
      <c r="K32" s="88">
        <f t="shared" si="7"/>
        <v>0.365994815713701</v>
      </c>
    </row>
    <row r="33" spans="1:11" ht="24.75" customHeight="1">
      <c r="A33" s="73">
        <v>24</v>
      </c>
      <c r="B33" s="74" t="s">
        <v>41</v>
      </c>
      <c r="C33" s="104">
        <v>348765.61</v>
      </c>
      <c r="D33" s="110">
        <v>238411.61</v>
      </c>
      <c r="E33" s="88">
        <f>SUM(D33/C33)</f>
        <v>0.6835869224606176</v>
      </c>
      <c r="F33" s="80">
        <v>135570.99</v>
      </c>
      <c r="G33" s="88">
        <f>SUM(F33/C33)</f>
        <v>0.3887166226050785</v>
      </c>
      <c r="H33" s="95">
        <v>0</v>
      </c>
      <c r="I33" s="88">
        <f>SUM(H33/C33)</f>
        <v>0</v>
      </c>
      <c r="J33" s="80">
        <v>49808.48</v>
      </c>
      <c r="K33" s="88">
        <f t="shared" si="7"/>
        <v>0.14281362201967104</v>
      </c>
    </row>
    <row r="34" spans="1:11" ht="24.75" customHeight="1">
      <c r="A34" s="73">
        <v>25</v>
      </c>
      <c r="B34" s="74" t="s">
        <v>44</v>
      </c>
      <c r="C34" s="104">
        <v>37128.5057258</v>
      </c>
      <c r="D34" s="110">
        <v>34699</v>
      </c>
      <c r="E34" s="88">
        <v>0</v>
      </c>
      <c r="F34" s="80">
        <v>14590.5645196</v>
      </c>
      <c r="G34" s="88">
        <v>0</v>
      </c>
      <c r="H34" s="95">
        <v>0</v>
      </c>
      <c r="I34" s="88">
        <v>0</v>
      </c>
      <c r="J34" s="80">
        <v>2420.2344025</v>
      </c>
      <c r="K34" s="88">
        <f t="shared" si="7"/>
        <v>0.06518534358408662</v>
      </c>
    </row>
    <row r="35" spans="1:11" ht="24.75" customHeight="1" thickBot="1">
      <c r="A35" s="75">
        <v>26</v>
      </c>
      <c r="B35" s="47" t="s">
        <v>43</v>
      </c>
      <c r="C35" s="104">
        <v>26860</v>
      </c>
      <c r="D35" s="110">
        <v>23866</v>
      </c>
      <c r="E35" s="88">
        <v>0</v>
      </c>
      <c r="F35" s="80">
        <v>2747</v>
      </c>
      <c r="G35" s="88">
        <v>0</v>
      </c>
      <c r="H35" s="80">
        <v>0</v>
      </c>
      <c r="I35" s="88">
        <v>0</v>
      </c>
      <c r="J35" s="80">
        <v>3246.5</v>
      </c>
      <c r="K35" s="88">
        <f t="shared" si="7"/>
        <v>0.12086746090841399</v>
      </c>
    </row>
    <row r="36" spans="1:11" ht="24.75" customHeight="1" thickBot="1">
      <c r="A36" s="29"/>
      <c r="B36" s="30" t="s">
        <v>1</v>
      </c>
      <c r="C36" s="97">
        <f>SUM(C22:C35)</f>
        <v>9468245.785871917</v>
      </c>
      <c r="D36" s="98">
        <f>SUM(D22:D35)</f>
        <v>4899183.189123496</v>
      </c>
      <c r="E36" s="26">
        <f t="shared" si="4"/>
        <v>0.5174330388036433</v>
      </c>
      <c r="F36" s="79">
        <f>SUM(F22:F35)</f>
        <v>2485305.9913719697</v>
      </c>
      <c r="G36" s="26">
        <f t="shared" si="5"/>
        <v>0.2624885377479775</v>
      </c>
      <c r="H36" s="79">
        <f>SUM(H22:H35)</f>
        <v>2108.834375</v>
      </c>
      <c r="I36" s="26">
        <f t="shared" si="2"/>
        <v>0.00022272704180817802</v>
      </c>
      <c r="J36" s="79">
        <f>SUM(J22:J35)</f>
        <v>910131.8387175846</v>
      </c>
      <c r="K36" s="26">
        <f t="shared" si="3"/>
        <v>0.0961246527921404</v>
      </c>
    </row>
    <row r="37" spans="1:11" ht="24.75" customHeight="1">
      <c r="A37" s="31"/>
      <c r="B37" s="32" t="s">
        <v>2</v>
      </c>
      <c r="C37" s="106"/>
      <c r="D37" s="112"/>
      <c r="E37" s="90"/>
      <c r="F37" s="81"/>
      <c r="G37" s="90"/>
      <c r="H37" s="81"/>
      <c r="I37" s="90"/>
      <c r="J37" s="81"/>
      <c r="K37" s="90"/>
    </row>
    <row r="38" spans="1:11" ht="24.75" customHeight="1" thickBot="1">
      <c r="A38" s="23">
        <v>27</v>
      </c>
      <c r="B38" s="33" t="s">
        <v>39</v>
      </c>
      <c r="C38" s="108">
        <v>762590</v>
      </c>
      <c r="D38" s="110">
        <v>720269</v>
      </c>
      <c r="E38" s="88">
        <f>SUM(D38/C38)</f>
        <v>0.9445035995751321</v>
      </c>
      <c r="F38" s="80">
        <v>632680</v>
      </c>
      <c r="G38" s="88">
        <f>SUM(F38/C38)</f>
        <v>0.8296463368258172</v>
      </c>
      <c r="H38" s="92">
        <v>0</v>
      </c>
      <c r="I38" s="88">
        <f>SUM(H38/C38)</f>
        <v>0</v>
      </c>
      <c r="J38" s="80">
        <v>56977.19</v>
      </c>
      <c r="K38" s="88">
        <f>SUM(J38/C38)</f>
        <v>0.07471536474383352</v>
      </c>
    </row>
    <row r="39" spans="1:11" s="11" customFormat="1" ht="24.75" customHeight="1" thickBot="1">
      <c r="A39" s="29"/>
      <c r="B39" s="30" t="s">
        <v>1</v>
      </c>
      <c r="C39" s="101">
        <f>SUM(C38:C38)</f>
        <v>762590</v>
      </c>
      <c r="D39" s="102">
        <f>SUM(D38:D38)</f>
        <v>720269</v>
      </c>
      <c r="E39" s="26">
        <f>SUM(D39/C39)</f>
        <v>0.9445035995751321</v>
      </c>
      <c r="F39" s="79">
        <f>SUM(F38:F38)</f>
        <v>632680</v>
      </c>
      <c r="G39" s="26">
        <f>SUM(F39/C39)</f>
        <v>0.8296463368258172</v>
      </c>
      <c r="H39" s="85">
        <f>SUM(H38:H38)</f>
        <v>0</v>
      </c>
      <c r="I39" s="26">
        <f t="shared" si="2"/>
        <v>0</v>
      </c>
      <c r="J39" s="79">
        <f>SUM(J38:J38)</f>
        <v>56977.19</v>
      </c>
      <c r="K39" s="26">
        <f t="shared" si="3"/>
        <v>0.07471536474383352</v>
      </c>
    </row>
    <row r="40" spans="1:11" ht="24.75" customHeight="1" thickBot="1">
      <c r="A40" s="34"/>
      <c r="B40" s="32" t="s">
        <v>3</v>
      </c>
      <c r="C40" s="106"/>
      <c r="D40" s="112"/>
      <c r="E40" s="90"/>
      <c r="F40" s="81"/>
      <c r="G40" s="90"/>
      <c r="H40" s="81"/>
      <c r="I40" s="90"/>
      <c r="J40" s="81"/>
      <c r="K40" s="90"/>
    </row>
    <row r="41" spans="1:11" s="11" customFormat="1" ht="24.75" customHeight="1" thickBot="1">
      <c r="A41" s="35"/>
      <c r="B41" s="30" t="s">
        <v>4</v>
      </c>
      <c r="C41" s="101">
        <f>SUM(C20+C36)</f>
        <v>26652590.319512747</v>
      </c>
      <c r="D41" s="98">
        <f>SUM(D20+D36)</f>
        <v>14405074.32276433</v>
      </c>
      <c r="E41" s="26">
        <f aca="true" t="shared" si="8" ref="E41:E46">SUM(D41/C41)</f>
        <v>0.5404755841768283</v>
      </c>
      <c r="F41" s="79">
        <f>SUM(F20+F36)</f>
        <v>6702472.703302569</v>
      </c>
      <c r="G41" s="26">
        <f aca="true" t="shared" si="9" ref="G41:G46">SUM(F41/C41)</f>
        <v>0.2514754709749765</v>
      </c>
      <c r="H41" s="79">
        <f>SUM(H20+H36)</f>
        <v>619010.474375</v>
      </c>
      <c r="I41" s="26">
        <f t="shared" si="2"/>
        <v>0.023225152488154724</v>
      </c>
      <c r="J41" s="79">
        <f>SUM(J20+J36)</f>
        <v>2643710.7919249847</v>
      </c>
      <c r="K41" s="26">
        <f t="shared" si="3"/>
        <v>0.09919151422927495</v>
      </c>
    </row>
    <row r="42" spans="1:11" s="11" customFormat="1" ht="24.75" customHeight="1" thickBot="1">
      <c r="A42" s="36"/>
      <c r="B42" s="30" t="s">
        <v>2</v>
      </c>
      <c r="C42" s="101">
        <f>SUM(C39)</f>
        <v>762590</v>
      </c>
      <c r="D42" s="102">
        <f>SUM(D39)</f>
        <v>720269</v>
      </c>
      <c r="E42" s="26">
        <f t="shared" si="8"/>
        <v>0.9445035995751321</v>
      </c>
      <c r="F42" s="85">
        <f>SUM(F39)</f>
        <v>632680</v>
      </c>
      <c r="G42" s="26">
        <f t="shared" si="9"/>
        <v>0.8296463368258172</v>
      </c>
      <c r="H42" s="85">
        <f>SUM(H39)</f>
        <v>0</v>
      </c>
      <c r="I42" s="26">
        <f t="shared" si="2"/>
        <v>0</v>
      </c>
      <c r="J42" s="85">
        <f>SUM(J39)</f>
        <v>56977.19</v>
      </c>
      <c r="K42" s="26">
        <f t="shared" si="3"/>
        <v>0.07471536474383352</v>
      </c>
    </row>
    <row r="43" spans="1:11" s="11" customFormat="1" ht="24.75" customHeight="1" thickBot="1">
      <c r="A43" s="37"/>
      <c r="B43" s="30" t="s">
        <v>1</v>
      </c>
      <c r="C43" s="101">
        <f>SUM(C41:C42)</f>
        <v>27415180.319512747</v>
      </c>
      <c r="D43" s="102">
        <f>SUM(D41:D42)</f>
        <v>15125343.32276433</v>
      </c>
      <c r="E43" s="26">
        <f t="shared" si="8"/>
        <v>0.5517141651626807</v>
      </c>
      <c r="F43" s="85">
        <f>SUM(F41:F42)</f>
        <v>7335152.703302569</v>
      </c>
      <c r="G43" s="26">
        <f t="shared" si="9"/>
        <v>0.2675580688441351</v>
      </c>
      <c r="H43" s="85">
        <f>SUM(H41:H42)</f>
        <v>619010.474375</v>
      </c>
      <c r="I43" s="26">
        <f t="shared" si="2"/>
        <v>0.02257911373044734</v>
      </c>
      <c r="J43" s="85">
        <f>SUM(J41:J42)</f>
        <v>2700687.9819249846</v>
      </c>
      <c r="K43" s="26">
        <f t="shared" si="3"/>
        <v>0.0985106773126993</v>
      </c>
    </row>
    <row r="44" spans="1:11" ht="24.75" customHeight="1" thickBot="1">
      <c r="A44" s="28">
        <v>28</v>
      </c>
      <c r="B44" s="16" t="s">
        <v>50</v>
      </c>
      <c r="C44" s="99">
        <v>1186710</v>
      </c>
      <c r="D44" s="100">
        <v>1044925</v>
      </c>
      <c r="E44" s="89">
        <f t="shared" si="8"/>
        <v>0.8805226213649502</v>
      </c>
      <c r="F44" s="80">
        <v>850474</v>
      </c>
      <c r="G44" s="89">
        <f t="shared" si="9"/>
        <v>0.7166654026678801</v>
      </c>
      <c r="H44" s="94">
        <v>0</v>
      </c>
      <c r="I44" s="89">
        <f t="shared" si="2"/>
        <v>0</v>
      </c>
      <c r="J44" s="83">
        <v>16730</v>
      </c>
      <c r="K44" s="89">
        <f t="shared" si="3"/>
        <v>0.014097799799445527</v>
      </c>
    </row>
    <row r="45" spans="1:11" ht="24.75" customHeight="1" thickBot="1">
      <c r="A45" s="19"/>
      <c r="B45" s="30" t="s">
        <v>16</v>
      </c>
      <c r="C45" s="97">
        <f>SUM(C44:C44)</f>
        <v>1186710</v>
      </c>
      <c r="D45" s="98">
        <f>SUM(D44:D44)</f>
        <v>1044925</v>
      </c>
      <c r="E45" s="26">
        <f t="shared" si="8"/>
        <v>0.8805226213649502</v>
      </c>
      <c r="F45" s="79">
        <f>SUM(F44:F44)</f>
        <v>850474</v>
      </c>
      <c r="G45" s="26">
        <f t="shared" si="9"/>
        <v>0.7166654026678801</v>
      </c>
      <c r="H45" s="79">
        <f>SUM(H44:H44)</f>
        <v>0</v>
      </c>
      <c r="I45" s="26">
        <f t="shared" si="2"/>
        <v>0</v>
      </c>
      <c r="J45" s="79">
        <f>SUM(J44:J44)</f>
        <v>16730</v>
      </c>
      <c r="K45" s="26">
        <f t="shared" si="3"/>
        <v>0.014097799799445527</v>
      </c>
    </row>
    <row r="46" spans="1:11" ht="24.75" customHeight="1" thickBot="1">
      <c r="A46" s="19"/>
      <c r="B46" s="30" t="s">
        <v>17</v>
      </c>
      <c r="C46" s="97">
        <f>SUM(C45+C43)</f>
        <v>28601890.319512747</v>
      </c>
      <c r="D46" s="98">
        <f>SUM(D45+D43)</f>
        <v>16170268.32276433</v>
      </c>
      <c r="E46" s="26">
        <f t="shared" si="8"/>
        <v>0.5653566300033207</v>
      </c>
      <c r="F46" s="79">
        <f>SUM(F45+F43)</f>
        <v>8185626.703302569</v>
      </c>
      <c r="G46" s="26">
        <f t="shared" si="9"/>
        <v>0.28619180801900285</v>
      </c>
      <c r="H46" s="79">
        <f>SUM(H45+H43)</f>
        <v>619010.474375</v>
      </c>
      <c r="I46" s="26">
        <f t="shared" si="2"/>
        <v>0.02164229243102507</v>
      </c>
      <c r="J46" s="79">
        <f>SUM(J45+J43)</f>
        <v>2717417.9819249846</v>
      </c>
      <c r="K46" s="26">
        <f t="shared" si="3"/>
        <v>0.09500833516836162</v>
      </c>
    </row>
    <row r="47" spans="1:11" ht="14.25" customHeight="1">
      <c r="A47" s="65"/>
      <c r="B47" s="66"/>
      <c r="C47" s="67"/>
      <c r="D47" s="67"/>
      <c r="E47" s="68"/>
      <c r="F47" s="67"/>
      <c r="G47" s="68"/>
      <c r="H47" s="67"/>
      <c r="I47" s="68"/>
      <c r="J47" s="67"/>
      <c r="K47" s="68"/>
    </row>
    <row r="48" spans="1:11" ht="18.75" customHeight="1">
      <c r="A48" s="38"/>
      <c r="B48" s="39"/>
      <c r="C48" s="40"/>
      <c r="D48" s="40"/>
      <c r="E48" s="64"/>
      <c r="F48" s="64"/>
      <c r="G48" s="64"/>
      <c r="H48" s="64"/>
      <c r="I48" s="64"/>
      <c r="J48" s="63" t="s">
        <v>40</v>
      </c>
      <c r="K48" s="64"/>
    </row>
    <row r="53" ht="12.75">
      <c r="F53" s="6">
        <v>8090271</v>
      </c>
    </row>
  </sheetData>
  <sheetProtection/>
  <mergeCells count="15">
    <mergeCell ref="E5:E6"/>
    <mergeCell ref="G5:G6"/>
    <mergeCell ref="I5:I6"/>
    <mergeCell ref="A4:K4"/>
    <mergeCell ref="D5:D6"/>
    <mergeCell ref="F5:F6"/>
    <mergeCell ref="H5:H6"/>
    <mergeCell ref="J5:J6"/>
    <mergeCell ref="A5:A6"/>
    <mergeCell ref="B5:B6"/>
    <mergeCell ref="D1:G1"/>
    <mergeCell ref="C5:C6"/>
    <mergeCell ref="I2:K2"/>
    <mergeCell ref="K5:K6"/>
    <mergeCell ref="A3:K3"/>
  </mergeCells>
  <printOptions/>
  <pageMargins left="0.35" right="0.24" top="0.94" bottom="0.18" header="0.17" footer="0.17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0" sqref="D20"/>
    </sheetView>
  </sheetViews>
  <sheetFormatPr defaultColWidth="9.140625" defaultRowHeight="12.75"/>
  <cols>
    <col min="1" max="1" width="7.8515625" style="0" customWidth="1"/>
    <col min="2" max="2" width="36.140625" style="0" customWidth="1"/>
    <col min="3" max="3" width="15.28125" style="6" customWidth="1"/>
    <col min="4" max="4" width="13.8515625" style="6" customWidth="1"/>
    <col min="5" max="5" width="15.421875" style="6" customWidth="1"/>
    <col min="6" max="6" width="14.421875" style="6" bestFit="1" customWidth="1"/>
    <col min="7" max="7" width="15.28125" style="6" customWidth="1"/>
    <col min="8" max="8" width="13.8515625" style="6" customWidth="1"/>
    <col min="9" max="9" width="14.8515625" style="6" customWidth="1"/>
    <col min="10" max="10" width="22.140625" style="0" customWidth="1"/>
    <col min="11" max="11" width="18.421875" style="0" customWidth="1"/>
  </cols>
  <sheetData>
    <row r="1" spans="1:9" ht="21" thickBot="1">
      <c r="A1" s="164" t="s">
        <v>55</v>
      </c>
      <c r="B1" s="164"/>
      <c r="C1" s="164"/>
      <c r="D1" s="164"/>
      <c r="E1" s="164"/>
      <c r="F1" s="164"/>
      <c r="G1" s="164"/>
      <c r="H1" s="164"/>
      <c r="I1" s="164"/>
    </row>
    <row r="2" spans="1:9" ht="18" thickBot="1">
      <c r="A2" s="165" t="s">
        <v>53</v>
      </c>
      <c r="B2" s="166"/>
      <c r="C2" s="166"/>
      <c r="D2" s="166"/>
      <c r="E2" s="166"/>
      <c r="F2" s="166"/>
      <c r="G2" s="166"/>
      <c r="H2" s="167"/>
      <c r="I2" s="168"/>
    </row>
    <row r="3" spans="1:9" ht="18" customHeight="1" thickBot="1">
      <c r="A3" s="175" t="s">
        <v>8</v>
      </c>
      <c r="B3" s="176"/>
      <c r="C3" s="176"/>
      <c r="D3" s="176"/>
      <c r="E3" s="176"/>
      <c r="F3" s="176"/>
      <c r="G3" s="176"/>
      <c r="H3" s="176"/>
      <c r="I3" s="177"/>
    </row>
    <row r="4" spans="1:9" ht="43.5" customHeight="1">
      <c r="A4" s="169" t="s">
        <v>5</v>
      </c>
      <c r="B4" s="171" t="s">
        <v>0</v>
      </c>
      <c r="C4" s="173" t="s">
        <v>51</v>
      </c>
      <c r="D4" s="178" t="s">
        <v>18</v>
      </c>
      <c r="E4" s="161" t="s">
        <v>20</v>
      </c>
      <c r="F4" s="178" t="s">
        <v>19</v>
      </c>
      <c r="G4" s="161" t="s">
        <v>20</v>
      </c>
      <c r="H4" s="161" t="s">
        <v>21</v>
      </c>
      <c r="I4" s="161" t="s">
        <v>20</v>
      </c>
    </row>
    <row r="5" spans="1:9" ht="18" customHeight="1" thickBot="1">
      <c r="A5" s="170"/>
      <c r="B5" s="172"/>
      <c r="C5" s="174"/>
      <c r="D5" s="179"/>
      <c r="E5" s="162"/>
      <c r="F5" s="179"/>
      <c r="G5" s="162"/>
      <c r="H5" s="162"/>
      <c r="I5" s="162"/>
    </row>
    <row r="6" spans="1:9" ht="15" thickBot="1">
      <c r="A6" s="13"/>
      <c r="B6" s="18" t="s">
        <v>11</v>
      </c>
      <c r="C6" s="122"/>
      <c r="D6" s="117"/>
      <c r="E6" s="117"/>
      <c r="F6" s="122"/>
      <c r="G6" s="117"/>
      <c r="H6" s="117"/>
      <c r="I6" s="129"/>
    </row>
    <row r="7" spans="1:9" ht="17.25">
      <c r="A7" s="53">
        <v>1</v>
      </c>
      <c r="B7" s="12" t="s">
        <v>22</v>
      </c>
      <c r="C7" s="104">
        <v>4486201</v>
      </c>
      <c r="D7" s="109">
        <v>1012651</v>
      </c>
      <c r="E7" s="118">
        <f aca="true" t="shared" si="0" ref="E7:E19">SUM(D7/C7)</f>
        <v>0.22572573096925438</v>
      </c>
      <c r="F7" s="123">
        <v>387355</v>
      </c>
      <c r="G7" s="118">
        <f aca="true" t="shared" si="1" ref="G7:G19">SUM(F7/C7)</f>
        <v>0.08634365691595183</v>
      </c>
      <c r="H7" s="109">
        <v>708547</v>
      </c>
      <c r="I7" s="130">
        <f aca="true" t="shared" si="2" ref="I7:I19">SUM(H7/C7)</f>
        <v>0.15793920067335368</v>
      </c>
    </row>
    <row r="8" spans="1:9" ht="17.25">
      <c r="A8" s="54">
        <v>2</v>
      </c>
      <c r="B8" s="9" t="s">
        <v>32</v>
      </c>
      <c r="C8" s="139">
        <v>1234782.5265800003</v>
      </c>
      <c r="D8" s="109">
        <v>491799.69446</v>
      </c>
      <c r="E8" s="119">
        <f t="shared" si="0"/>
        <v>0.39828851143702737</v>
      </c>
      <c r="F8" s="124">
        <v>142493.48413</v>
      </c>
      <c r="G8" s="119">
        <f t="shared" si="1"/>
        <v>0.11539966031481413</v>
      </c>
      <c r="H8" s="109">
        <v>443227.1182399999</v>
      </c>
      <c r="I8" s="131">
        <f t="shared" si="2"/>
        <v>0.35895156329075545</v>
      </c>
    </row>
    <row r="9" spans="1:9" ht="17.25">
      <c r="A9" s="53">
        <v>3</v>
      </c>
      <c r="B9" s="9" t="s">
        <v>9</v>
      </c>
      <c r="C9" s="139">
        <v>481102</v>
      </c>
      <c r="D9" s="110">
        <v>103300</v>
      </c>
      <c r="E9" s="119">
        <f t="shared" si="0"/>
        <v>0.21471538260077905</v>
      </c>
      <c r="F9" s="124">
        <v>56448</v>
      </c>
      <c r="G9" s="119">
        <f t="shared" si="1"/>
        <v>0.11733062843222435</v>
      </c>
      <c r="H9" s="109">
        <v>68543</v>
      </c>
      <c r="I9" s="131">
        <f t="shared" si="2"/>
        <v>0.14247082739211228</v>
      </c>
    </row>
    <row r="10" spans="1:9" s="77" customFormat="1" ht="17.25">
      <c r="A10" s="54">
        <v>4</v>
      </c>
      <c r="B10" s="9" t="s">
        <v>23</v>
      </c>
      <c r="C10" s="139">
        <v>540245.3228982355</v>
      </c>
      <c r="D10" s="110">
        <v>61290.293866575004</v>
      </c>
      <c r="E10" s="119">
        <f t="shared" si="0"/>
        <v>0.11344900412607567</v>
      </c>
      <c r="F10" s="124">
        <v>60568.284922299994</v>
      </c>
      <c r="G10" s="119">
        <f t="shared" si="1"/>
        <v>0.11211255767541198</v>
      </c>
      <c r="H10" s="109">
        <v>65911.77732459999</v>
      </c>
      <c r="I10" s="131">
        <f t="shared" si="2"/>
        <v>0.12200342054051544</v>
      </c>
    </row>
    <row r="11" spans="1:9" ht="17.25">
      <c r="A11" s="53">
        <v>5</v>
      </c>
      <c r="B11" s="9" t="s">
        <v>33</v>
      </c>
      <c r="C11" s="139">
        <v>700433.5004</v>
      </c>
      <c r="D11" s="110">
        <v>159865.3827306</v>
      </c>
      <c r="E11" s="119">
        <f t="shared" si="0"/>
        <v>0.22823777366345965</v>
      </c>
      <c r="F11" s="124">
        <v>62151.47174050001</v>
      </c>
      <c r="G11" s="119">
        <f t="shared" si="1"/>
        <v>0.08873286572530706</v>
      </c>
      <c r="H11" s="109">
        <v>129266.8535</v>
      </c>
      <c r="I11" s="131">
        <f t="shared" si="2"/>
        <v>0.18455264265084256</v>
      </c>
    </row>
    <row r="12" spans="1:9" ht="17.25">
      <c r="A12" s="54">
        <v>6</v>
      </c>
      <c r="B12" s="9" t="s">
        <v>34</v>
      </c>
      <c r="C12" s="139">
        <v>63593.59</v>
      </c>
      <c r="D12" s="110">
        <v>11867.247</v>
      </c>
      <c r="E12" s="119">
        <f t="shared" si="0"/>
        <v>0.18661074174299644</v>
      </c>
      <c r="F12" s="124">
        <v>7233.22456</v>
      </c>
      <c r="G12" s="119">
        <f t="shared" si="1"/>
        <v>0.11374140947224398</v>
      </c>
      <c r="H12" s="109">
        <v>1995.236</v>
      </c>
      <c r="I12" s="131">
        <f t="shared" si="2"/>
        <v>0.031374797365583545</v>
      </c>
    </row>
    <row r="13" spans="1:9" ht="17.25">
      <c r="A13" s="53">
        <v>7</v>
      </c>
      <c r="B13" s="9" t="s">
        <v>24</v>
      </c>
      <c r="C13" s="139">
        <v>1015335.3800299</v>
      </c>
      <c r="D13" s="110">
        <v>148294</v>
      </c>
      <c r="E13" s="119">
        <f t="shared" si="0"/>
        <v>0.1460542032876201</v>
      </c>
      <c r="F13" s="124">
        <v>217742</v>
      </c>
      <c r="G13" s="119">
        <f t="shared" si="1"/>
        <v>0.21445327749101764</v>
      </c>
      <c r="H13" s="109">
        <v>77240.8845395</v>
      </c>
      <c r="I13" s="131">
        <f t="shared" si="2"/>
        <v>0.07607425689945461</v>
      </c>
    </row>
    <row r="14" spans="1:9" ht="17.25">
      <c r="A14" s="54">
        <v>8</v>
      </c>
      <c r="B14" s="9" t="s">
        <v>25</v>
      </c>
      <c r="C14" s="139">
        <v>412075.1229034</v>
      </c>
      <c r="D14" s="110">
        <v>98763.6194776</v>
      </c>
      <c r="E14" s="119">
        <f t="shared" si="0"/>
        <v>0.23967382156372613</v>
      </c>
      <c r="F14" s="124">
        <v>34114</v>
      </c>
      <c r="G14" s="119">
        <f t="shared" si="1"/>
        <v>0.08278587593359067</v>
      </c>
      <c r="H14" s="109">
        <v>24720.007240399995</v>
      </c>
      <c r="I14" s="131">
        <f t="shared" si="2"/>
        <v>0.05998907933637853</v>
      </c>
    </row>
    <row r="15" spans="1:9" ht="17.25">
      <c r="A15" s="53">
        <v>9</v>
      </c>
      <c r="B15" s="9" t="s">
        <v>26</v>
      </c>
      <c r="C15" s="139">
        <v>599670.97</v>
      </c>
      <c r="D15" s="110">
        <v>17854.10671854441</v>
      </c>
      <c r="E15" s="119">
        <f t="shared" si="0"/>
        <v>0.02977317164201631</v>
      </c>
      <c r="F15" s="124">
        <v>3087</v>
      </c>
      <c r="G15" s="119">
        <f t="shared" si="1"/>
        <v>0.005147822980325361</v>
      </c>
      <c r="H15" s="109">
        <v>78367.29000000001</v>
      </c>
      <c r="I15" s="131">
        <f t="shared" si="2"/>
        <v>0.130683814825987</v>
      </c>
    </row>
    <row r="16" spans="1:9" ht="17.25">
      <c r="A16" s="54">
        <v>10</v>
      </c>
      <c r="B16" s="9" t="s">
        <v>27</v>
      </c>
      <c r="C16" s="139">
        <v>557676.8700000001</v>
      </c>
      <c r="D16" s="110">
        <v>64614.95</v>
      </c>
      <c r="E16" s="119">
        <f t="shared" si="0"/>
        <v>0.1158644969442609</v>
      </c>
      <c r="F16" s="124">
        <v>45952</v>
      </c>
      <c r="G16" s="119">
        <f t="shared" si="1"/>
        <v>0.08239897057233159</v>
      </c>
      <c r="H16" s="109">
        <v>87072.7</v>
      </c>
      <c r="I16" s="131">
        <f t="shared" si="2"/>
        <v>0.156134680644008</v>
      </c>
    </row>
    <row r="17" spans="1:9" ht="17.25">
      <c r="A17" s="53">
        <v>11</v>
      </c>
      <c r="B17" s="9" t="s">
        <v>28</v>
      </c>
      <c r="C17" s="139">
        <v>6222010.153816298</v>
      </c>
      <c r="D17" s="110">
        <v>465657.0866001002</v>
      </c>
      <c r="E17" s="119">
        <f t="shared" si="0"/>
        <v>0.074840296799337</v>
      </c>
      <c r="F17" s="124">
        <v>473590.7820324</v>
      </c>
      <c r="G17" s="119">
        <f t="shared" si="1"/>
        <v>0.07611539845236688</v>
      </c>
      <c r="H17" s="109">
        <v>57719.54198300004</v>
      </c>
      <c r="I17" s="131">
        <f t="shared" si="2"/>
        <v>0.00927667113297742</v>
      </c>
    </row>
    <row r="18" spans="1:9" ht="18" thickBot="1">
      <c r="A18" s="54">
        <v>12</v>
      </c>
      <c r="B18" s="9" t="s">
        <v>29</v>
      </c>
      <c r="C18" s="139">
        <v>871218.097013</v>
      </c>
      <c r="D18" s="110">
        <v>76032.3738937</v>
      </c>
      <c r="E18" s="119">
        <f t="shared" si="0"/>
        <v>0.08727134359855414</v>
      </c>
      <c r="F18" s="124">
        <v>85130.05799199999</v>
      </c>
      <c r="G18" s="119">
        <f t="shared" si="1"/>
        <v>0.09771383111056944</v>
      </c>
      <c r="H18" s="109">
        <v>160735.62045829996</v>
      </c>
      <c r="I18" s="131">
        <f t="shared" si="2"/>
        <v>0.18449527277886826</v>
      </c>
    </row>
    <row r="19" spans="1:9" ht="18" thickBot="1">
      <c r="A19" s="48"/>
      <c r="B19" s="10" t="s">
        <v>1</v>
      </c>
      <c r="C19" s="97">
        <f>SUM(C7:C18)</f>
        <v>17184344.53364083</v>
      </c>
      <c r="D19" s="98">
        <f>SUM(D7:D18)</f>
        <v>2711989.7547471197</v>
      </c>
      <c r="E19" s="52">
        <f t="shared" si="0"/>
        <v>0.15781746865223803</v>
      </c>
      <c r="F19" s="97">
        <f>SUM(F7:F18)</f>
        <v>1575865.3053772</v>
      </c>
      <c r="G19" s="52">
        <f t="shared" si="1"/>
        <v>0.09170354460085553</v>
      </c>
      <c r="H19" s="98">
        <f>SUM(H7:H18)</f>
        <v>1903347.0292858</v>
      </c>
      <c r="I19" s="132">
        <f t="shared" si="2"/>
        <v>0.11076052540495354</v>
      </c>
    </row>
    <row r="20" spans="1:9" ht="18" thickBot="1">
      <c r="A20" s="13"/>
      <c r="B20" s="10" t="s">
        <v>31</v>
      </c>
      <c r="C20" s="27"/>
      <c r="D20" s="136"/>
      <c r="E20" s="52"/>
      <c r="F20" s="125"/>
      <c r="G20" s="52"/>
      <c r="H20" s="136"/>
      <c r="I20" s="132"/>
    </row>
    <row r="21" spans="1:9" ht="17.25">
      <c r="A21" s="55">
        <v>13</v>
      </c>
      <c r="B21" s="47" t="s">
        <v>46</v>
      </c>
      <c r="C21" s="140">
        <v>206552.693295417</v>
      </c>
      <c r="D21" s="111">
        <v>95498.48372309998</v>
      </c>
      <c r="E21" s="120">
        <f>SUM(D21/C21)</f>
        <v>0.4623444129412323</v>
      </c>
      <c r="F21" s="126">
        <v>27492</v>
      </c>
      <c r="G21" s="120">
        <f>SUM(F21/C21)</f>
        <v>0.133099208542782</v>
      </c>
      <c r="H21" s="137">
        <v>77283.81592420001</v>
      </c>
      <c r="I21" s="133">
        <f>SUM(H21/C21)</f>
        <v>0.3741602914548623</v>
      </c>
    </row>
    <row r="22" spans="1:9" ht="17.25">
      <c r="A22" s="76">
        <v>14</v>
      </c>
      <c r="B22" s="9" t="s">
        <v>47</v>
      </c>
      <c r="C22" s="139">
        <v>68572</v>
      </c>
      <c r="D22" s="110">
        <v>3554.8634864000005</v>
      </c>
      <c r="E22" s="119">
        <f aca="true" t="shared" si="3" ref="E22:E35">SUM(D22/C22)</f>
        <v>0.05184132716560696</v>
      </c>
      <c r="F22" s="124">
        <v>8291</v>
      </c>
      <c r="G22" s="119">
        <f aca="true" t="shared" si="4" ref="G22:G35">SUM(F22/C22)</f>
        <v>0.12090940908825759</v>
      </c>
      <c r="H22" s="110">
        <v>5018</v>
      </c>
      <c r="I22" s="131">
        <f aca="true" t="shared" si="5" ref="I22:I35">SUM(H22/C22)</f>
        <v>0.07317855684535962</v>
      </c>
    </row>
    <row r="23" spans="1:9" ht="17.25">
      <c r="A23" s="76">
        <v>15</v>
      </c>
      <c r="B23" s="9" t="s">
        <v>48</v>
      </c>
      <c r="C23" s="139">
        <v>4474583.374821414</v>
      </c>
      <c r="D23" s="110">
        <v>146411.9594727</v>
      </c>
      <c r="E23" s="119">
        <f t="shared" si="3"/>
        <v>0.03272080263305932</v>
      </c>
      <c r="F23" s="124">
        <v>155188.95112569997</v>
      </c>
      <c r="G23" s="119">
        <f t="shared" si="4"/>
        <v>0.034682324168759895</v>
      </c>
      <c r="H23" s="110">
        <v>98359.2567784</v>
      </c>
      <c r="I23" s="131">
        <f t="shared" si="5"/>
        <v>0.02198176870094093</v>
      </c>
    </row>
    <row r="24" spans="1:9" ht="17.25">
      <c r="A24" s="76">
        <v>16</v>
      </c>
      <c r="B24" s="9" t="s">
        <v>49</v>
      </c>
      <c r="C24" s="139">
        <v>1658663.5471073003</v>
      </c>
      <c r="D24" s="110">
        <v>524378.5762567</v>
      </c>
      <c r="E24" s="119">
        <f t="shared" si="3"/>
        <v>0.31614523462049504</v>
      </c>
      <c r="F24" s="124">
        <v>488958.15464789997</v>
      </c>
      <c r="G24" s="119">
        <f t="shared" si="4"/>
        <v>0.29479043866409205</v>
      </c>
      <c r="H24" s="110">
        <v>22078.1151729</v>
      </c>
      <c r="I24" s="131">
        <f t="shared" si="5"/>
        <v>0.013310785789802946</v>
      </c>
    </row>
    <row r="25" spans="1:9" ht="17.25">
      <c r="A25" s="76">
        <v>17</v>
      </c>
      <c r="B25" s="9" t="s">
        <v>35</v>
      </c>
      <c r="C25" s="139">
        <v>469827.303811811</v>
      </c>
      <c r="D25" s="110">
        <v>23083.6471492</v>
      </c>
      <c r="E25" s="119">
        <f t="shared" si="3"/>
        <v>0.04913219594075813</v>
      </c>
      <c r="F25" s="124">
        <v>378049</v>
      </c>
      <c r="G25" s="119">
        <f t="shared" si="4"/>
        <v>0.8046552359405388</v>
      </c>
      <c r="H25" s="110">
        <v>42217.967789099996</v>
      </c>
      <c r="I25" s="131">
        <f t="shared" si="5"/>
        <v>0.08985848086430151</v>
      </c>
    </row>
    <row r="26" spans="1:9" ht="17.25">
      <c r="A26" s="76">
        <v>18</v>
      </c>
      <c r="B26" s="9" t="s">
        <v>36</v>
      </c>
      <c r="C26" s="139">
        <v>261950.8365705</v>
      </c>
      <c r="D26" s="110">
        <v>10014.148070599978</v>
      </c>
      <c r="E26" s="119">
        <f t="shared" si="3"/>
        <v>0.038229112766757</v>
      </c>
      <c r="F26" s="124">
        <v>2793</v>
      </c>
      <c r="G26" s="119">
        <f t="shared" si="4"/>
        <v>0.01066230608982349</v>
      </c>
      <c r="H26" s="110">
        <v>13294.874165499981</v>
      </c>
      <c r="I26" s="131">
        <f t="shared" si="5"/>
        <v>0.05075331821634352</v>
      </c>
    </row>
    <row r="27" spans="1:9" ht="17.25">
      <c r="A27" s="76">
        <v>19</v>
      </c>
      <c r="B27" s="9" t="s">
        <v>37</v>
      </c>
      <c r="C27" s="139">
        <v>103749</v>
      </c>
      <c r="D27" s="110">
        <v>8785</v>
      </c>
      <c r="E27" s="119">
        <f t="shared" si="3"/>
        <v>0.08467551494472236</v>
      </c>
      <c r="F27" s="124">
        <v>13525</v>
      </c>
      <c r="G27" s="119">
        <f t="shared" si="4"/>
        <v>0.1303627022911064</v>
      </c>
      <c r="H27" s="110">
        <v>0</v>
      </c>
      <c r="I27" s="131">
        <f t="shared" si="5"/>
        <v>0</v>
      </c>
    </row>
    <row r="28" spans="1:9" ht="17.25">
      <c r="A28" s="76">
        <v>20</v>
      </c>
      <c r="B28" s="9" t="s">
        <v>38</v>
      </c>
      <c r="C28" s="139">
        <v>334255.48795737466</v>
      </c>
      <c r="D28" s="110">
        <v>166102.50628000003</v>
      </c>
      <c r="E28" s="119">
        <f t="shared" si="3"/>
        <v>0.4969327722786169</v>
      </c>
      <c r="F28" s="124">
        <v>71001.71115873668</v>
      </c>
      <c r="G28" s="119">
        <f t="shared" si="4"/>
        <v>0.21241748816938213</v>
      </c>
      <c r="H28" s="110">
        <v>33053.12022801856</v>
      </c>
      <c r="I28" s="131">
        <f t="shared" si="5"/>
        <v>0.09888579670001889</v>
      </c>
    </row>
    <row r="29" spans="1:9" ht="17.25">
      <c r="A29" s="76">
        <v>21</v>
      </c>
      <c r="B29" s="9" t="s">
        <v>45</v>
      </c>
      <c r="C29" s="139">
        <v>1312156.4265823</v>
      </c>
      <c r="D29" s="110">
        <v>146184.8079605</v>
      </c>
      <c r="E29" s="119">
        <f t="shared" si="3"/>
        <v>0.11140806461715799</v>
      </c>
      <c r="F29" s="124">
        <v>70671.61866549999</v>
      </c>
      <c r="G29" s="119">
        <f t="shared" si="4"/>
        <v>0.053859141512246654</v>
      </c>
      <c r="H29" s="110">
        <v>152252.36814940002</v>
      </c>
      <c r="I29" s="131">
        <f t="shared" si="5"/>
        <v>0.11603217807343533</v>
      </c>
    </row>
    <row r="30" spans="1:9" ht="17.25">
      <c r="A30" s="76">
        <v>22</v>
      </c>
      <c r="B30" s="9" t="s">
        <v>30</v>
      </c>
      <c r="C30" s="139">
        <v>25914</v>
      </c>
      <c r="D30" s="110">
        <v>1872</v>
      </c>
      <c r="E30" s="119">
        <f t="shared" si="3"/>
        <v>0.07223894420004631</v>
      </c>
      <c r="F30" s="124">
        <v>533</v>
      </c>
      <c r="G30" s="119">
        <f t="shared" si="4"/>
        <v>0.020568032723624296</v>
      </c>
      <c r="H30" s="110">
        <v>1029</v>
      </c>
      <c r="I30" s="131">
        <f t="shared" si="5"/>
        <v>0.03970826580226904</v>
      </c>
    </row>
    <row r="31" spans="1:9" ht="17.25">
      <c r="A31" s="76">
        <v>23</v>
      </c>
      <c r="B31" s="9" t="s">
        <v>42</v>
      </c>
      <c r="C31" s="139">
        <v>139267</v>
      </c>
      <c r="D31" s="110">
        <v>12927</v>
      </c>
      <c r="E31" s="119">
        <f t="shared" si="3"/>
        <v>0.09282170219793634</v>
      </c>
      <c r="F31" s="124">
        <v>11507</v>
      </c>
      <c r="G31" s="119">
        <f t="shared" si="4"/>
        <v>0.0826254604464805</v>
      </c>
      <c r="H31" s="110">
        <v>11959</v>
      </c>
      <c r="I31" s="131">
        <f t="shared" si="5"/>
        <v>0.08587102472229602</v>
      </c>
    </row>
    <row r="32" spans="1:9" ht="17.25">
      <c r="A32" s="76">
        <v>24</v>
      </c>
      <c r="B32" s="9" t="s">
        <v>41</v>
      </c>
      <c r="C32" s="139">
        <v>348765.61</v>
      </c>
      <c r="D32" s="110">
        <v>34706</v>
      </c>
      <c r="E32" s="119">
        <f t="shared" si="3"/>
        <v>0.09951095809016262</v>
      </c>
      <c r="F32" s="124">
        <v>36935.46000000001</v>
      </c>
      <c r="G32" s="119">
        <f t="shared" si="4"/>
        <v>0.10590338881175815</v>
      </c>
      <c r="H32" s="110">
        <v>14203</v>
      </c>
      <c r="I32" s="131">
        <f t="shared" si="5"/>
        <v>0.04072362524504638</v>
      </c>
    </row>
    <row r="33" spans="1:9" ht="17.25">
      <c r="A33" s="76">
        <v>25</v>
      </c>
      <c r="B33" s="9" t="s">
        <v>44</v>
      </c>
      <c r="C33" s="139">
        <v>37128.5057258</v>
      </c>
      <c r="D33" s="110">
        <v>55141.7150729</v>
      </c>
      <c r="E33" s="119">
        <f t="shared" si="3"/>
        <v>1.4851584785051801</v>
      </c>
      <c r="F33" s="124">
        <v>35356.8794803</v>
      </c>
      <c r="G33" s="119">
        <f t="shared" si="4"/>
        <v>0.9522839335742799</v>
      </c>
      <c r="H33" s="110">
        <v>13805.0167506</v>
      </c>
      <c r="I33" s="131">
        <f t="shared" si="5"/>
        <v>0.3718171922283184</v>
      </c>
    </row>
    <row r="34" spans="1:9" ht="18" thickBot="1">
      <c r="A34" s="76">
        <v>26</v>
      </c>
      <c r="B34" s="9" t="s">
        <v>43</v>
      </c>
      <c r="C34" s="139">
        <v>26860</v>
      </c>
      <c r="D34" s="110">
        <v>19080</v>
      </c>
      <c r="E34" s="119">
        <f t="shared" si="3"/>
        <v>0.7103499627699181</v>
      </c>
      <c r="F34" s="124">
        <v>19025</v>
      </c>
      <c r="G34" s="119">
        <f t="shared" si="4"/>
        <v>0.7083023082650782</v>
      </c>
      <c r="H34" s="110">
        <v>2747</v>
      </c>
      <c r="I34" s="131">
        <f t="shared" si="5"/>
        <v>0.10227103499627699</v>
      </c>
    </row>
    <row r="35" spans="1:9" s="49" customFormat="1" ht="18" thickBot="1">
      <c r="A35" s="48"/>
      <c r="B35" s="10" t="s">
        <v>1</v>
      </c>
      <c r="C35" s="97">
        <f>SUM(C21:C34)</f>
        <v>9468245.785871917</v>
      </c>
      <c r="D35" s="98">
        <f>SUM(D21:D34)</f>
        <v>1247740.7074721002</v>
      </c>
      <c r="E35" s="52">
        <f t="shared" si="3"/>
        <v>0.131781613583999</v>
      </c>
      <c r="F35" s="97">
        <f>SUM(F21:F34)</f>
        <v>1319327.7750781365</v>
      </c>
      <c r="G35" s="52">
        <f t="shared" si="4"/>
        <v>0.1393423665708781</v>
      </c>
      <c r="H35" s="98">
        <f>SUM(H21:H34)</f>
        <v>487300.53495811863</v>
      </c>
      <c r="I35" s="132">
        <f t="shared" si="5"/>
        <v>0.05146682352556227</v>
      </c>
    </row>
    <row r="36" spans="1:9" ht="18" thickBot="1">
      <c r="A36" s="13"/>
      <c r="B36" s="14" t="s">
        <v>10</v>
      </c>
      <c r="C36" s="41"/>
      <c r="D36" s="136"/>
      <c r="E36" s="52"/>
      <c r="F36" s="125"/>
      <c r="G36" s="52"/>
      <c r="H36" s="136"/>
      <c r="I36" s="132"/>
    </row>
    <row r="37" spans="1:9" ht="18" thickBot="1">
      <c r="A37" s="57">
        <v>27</v>
      </c>
      <c r="B37" s="69" t="s">
        <v>39</v>
      </c>
      <c r="C37" s="99">
        <v>762590</v>
      </c>
      <c r="D37" s="111">
        <v>406007.3900000001</v>
      </c>
      <c r="E37" s="120">
        <f>SUM(D37/C37)</f>
        <v>0.5324058668485032</v>
      </c>
      <c r="F37" s="126">
        <v>124311.75999999998</v>
      </c>
      <c r="G37" s="120">
        <f>SUM(F37/C37)</f>
        <v>0.16301257556485133</v>
      </c>
      <c r="H37" s="111">
        <v>375913.57000000007</v>
      </c>
      <c r="I37" s="133">
        <f>SUM(H37/C37)</f>
        <v>0.49294321981667744</v>
      </c>
    </row>
    <row r="38" spans="1:12" s="49" customFormat="1" ht="18" thickBot="1">
      <c r="A38" s="48"/>
      <c r="B38" s="10" t="s">
        <v>1</v>
      </c>
      <c r="C38" s="97">
        <f>SUM(C37:C37)</f>
        <v>762590</v>
      </c>
      <c r="D38" s="51">
        <f>SUM(D37:D37)</f>
        <v>406007.3900000001</v>
      </c>
      <c r="E38" s="52">
        <f>SUM(D38/C38)</f>
        <v>0.5324058668485032</v>
      </c>
      <c r="F38" s="127">
        <f>SUM(F37:F37)</f>
        <v>124311.75999999998</v>
      </c>
      <c r="G38" s="52">
        <f>SUM(F38/C38)</f>
        <v>0.16301257556485133</v>
      </c>
      <c r="H38" s="51">
        <f>SUM(H37:H37)</f>
        <v>375913.57000000007</v>
      </c>
      <c r="I38" s="132">
        <f>SUM(H38/C38)</f>
        <v>0.49294321981667744</v>
      </c>
      <c r="L38" s="50"/>
    </row>
    <row r="39" spans="1:12" ht="18" thickBot="1">
      <c r="A39" s="70"/>
      <c r="B39" s="71" t="s">
        <v>3</v>
      </c>
      <c r="C39" s="141"/>
      <c r="D39" s="138"/>
      <c r="E39" s="121"/>
      <c r="F39" s="128"/>
      <c r="G39" s="121"/>
      <c r="H39" s="138"/>
      <c r="I39" s="134"/>
      <c r="L39" s="43"/>
    </row>
    <row r="40" spans="1:12" ht="18" thickBot="1">
      <c r="A40" s="53"/>
      <c r="B40" s="15" t="s">
        <v>4</v>
      </c>
      <c r="C40" s="115">
        <f>SUM(C19+C35)</f>
        <v>26652590.319512747</v>
      </c>
      <c r="D40" s="56">
        <f>SUM(D19+D35)</f>
        <v>3959730.4622192197</v>
      </c>
      <c r="E40" s="52">
        <f aca="true" t="shared" si="6" ref="E40:E45">SUM(D40/C40)</f>
        <v>0.14856831605295204</v>
      </c>
      <c r="F40" s="127">
        <f>SUM(F19+F35)</f>
        <v>2895193.0804553367</v>
      </c>
      <c r="G40" s="52">
        <f aca="true" t="shared" si="7" ref="G40:G45">SUM(F40/C40)</f>
        <v>0.10862708073577838</v>
      </c>
      <c r="H40" s="51">
        <f>SUM(H19+H35)</f>
        <v>2390647.5642439188</v>
      </c>
      <c r="I40" s="135">
        <v>700911</v>
      </c>
      <c r="L40" s="42"/>
    </row>
    <row r="41" spans="1:12" ht="18" thickBot="1">
      <c r="A41" s="57"/>
      <c r="B41" s="15" t="s">
        <v>2</v>
      </c>
      <c r="C41" s="115">
        <f>SUM(C38)</f>
        <v>762590</v>
      </c>
      <c r="D41" s="56">
        <f>SUM(D38)</f>
        <v>406007.3900000001</v>
      </c>
      <c r="E41" s="52">
        <f t="shared" si="6"/>
        <v>0.5324058668485032</v>
      </c>
      <c r="F41" s="127">
        <f>SUM(F38)</f>
        <v>124311.75999999998</v>
      </c>
      <c r="G41" s="52">
        <f t="shared" si="7"/>
        <v>0.16301257556485133</v>
      </c>
      <c r="H41" s="51">
        <f>SUM(H38)</f>
        <v>375913.57000000007</v>
      </c>
      <c r="I41" s="132">
        <f>SUM(H41/C41)</f>
        <v>0.49294321981667744</v>
      </c>
      <c r="L41" s="42"/>
    </row>
    <row r="42" spans="1:9" s="49" customFormat="1" ht="18" thickBot="1">
      <c r="A42" s="48"/>
      <c r="B42" s="15" t="s">
        <v>1</v>
      </c>
      <c r="C42" s="116">
        <f>SUM(C40:C41)</f>
        <v>27415180.319512747</v>
      </c>
      <c r="D42" s="51">
        <f>SUM(D40:D41)</f>
        <v>4365737.852219219</v>
      </c>
      <c r="E42" s="52">
        <f t="shared" si="6"/>
        <v>0.15924527219366516</v>
      </c>
      <c r="F42" s="127">
        <f>SUM(F40:F41)</f>
        <v>3019504.8404553365</v>
      </c>
      <c r="G42" s="52">
        <f t="shared" si="7"/>
        <v>0.11013988619677999</v>
      </c>
      <c r="H42" s="51">
        <f>SUM(H40:H41)</f>
        <v>2766561.1342439186</v>
      </c>
      <c r="I42" s="132">
        <f>SUM(H42/C42)</f>
        <v>0.1009134757459472</v>
      </c>
    </row>
    <row r="43" spans="1:9" ht="18" thickBot="1">
      <c r="A43" s="57">
        <v>28</v>
      </c>
      <c r="B43" s="72" t="s">
        <v>50</v>
      </c>
      <c r="C43" s="99">
        <v>1186710</v>
      </c>
      <c r="D43" s="111">
        <v>556314</v>
      </c>
      <c r="E43" s="120">
        <f t="shared" si="6"/>
        <v>0.4687868139646586</v>
      </c>
      <c r="F43" s="126">
        <v>124312</v>
      </c>
      <c r="G43" s="120">
        <f t="shared" si="7"/>
        <v>0.10475347810332769</v>
      </c>
      <c r="H43" s="111">
        <v>537190</v>
      </c>
      <c r="I43" s="133">
        <f>SUM(H43/C43)</f>
        <v>0.45267167210186143</v>
      </c>
    </row>
    <row r="44" spans="1:9" ht="18" thickBot="1">
      <c r="A44" s="48"/>
      <c r="B44" s="10" t="s">
        <v>16</v>
      </c>
      <c r="C44" s="116">
        <f>SUM(C43:C43)</f>
        <v>1186710</v>
      </c>
      <c r="D44" s="51">
        <f>SUM(D43:D43)</f>
        <v>556314</v>
      </c>
      <c r="E44" s="52">
        <f t="shared" si="6"/>
        <v>0.4687868139646586</v>
      </c>
      <c r="F44" s="127">
        <f>SUM(F43:F43)</f>
        <v>124312</v>
      </c>
      <c r="G44" s="52">
        <f t="shared" si="7"/>
        <v>0.10475347810332769</v>
      </c>
      <c r="H44" s="51">
        <f>SUM(H43:H43)</f>
        <v>537190</v>
      </c>
      <c r="I44" s="132">
        <f>SUM(H44/C44)</f>
        <v>0.45267167210186143</v>
      </c>
    </row>
    <row r="45" spans="1:9" s="49" customFormat="1" ht="18" thickBot="1">
      <c r="A45" s="13"/>
      <c r="B45" s="17" t="s">
        <v>17</v>
      </c>
      <c r="C45" s="114">
        <f>SUM(C44+C42)</f>
        <v>28601890.319512747</v>
      </c>
      <c r="D45" s="51">
        <f>SUM(D44+D42)</f>
        <v>4922051.852219219</v>
      </c>
      <c r="E45" s="52">
        <f t="shared" si="6"/>
        <v>0.17208834091854772</v>
      </c>
      <c r="F45" s="127">
        <v>3101373</v>
      </c>
      <c r="G45" s="52">
        <f t="shared" si="7"/>
        <v>0.10843244853240294</v>
      </c>
      <c r="H45" s="51">
        <f>SUM(H44+H42)</f>
        <v>3303751.1342439186</v>
      </c>
      <c r="I45" s="132">
        <f>SUM(H45/C45)</f>
        <v>0.11550813940399028</v>
      </c>
    </row>
    <row r="46" spans="1:9" ht="9.75" customHeight="1">
      <c r="A46" s="58"/>
      <c r="B46" s="59"/>
      <c r="C46" s="60"/>
      <c r="D46" s="60"/>
      <c r="E46" s="163"/>
      <c r="F46" s="163"/>
      <c r="G46" s="163"/>
      <c r="H46" s="163"/>
      <c r="I46" s="163"/>
    </row>
    <row r="47" ht="15">
      <c r="H47" s="63" t="s">
        <v>40</v>
      </c>
    </row>
    <row r="50" ht="12.75">
      <c r="C50" s="7"/>
    </row>
  </sheetData>
  <sheetProtection/>
  <mergeCells count="13">
    <mergeCell ref="D4:D5"/>
    <mergeCell ref="E4:E5"/>
    <mergeCell ref="F4:F5"/>
    <mergeCell ref="G4:G5"/>
    <mergeCell ref="I4:I5"/>
    <mergeCell ref="H4:H5"/>
    <mergeCell ref="E46:I46"/>
    <mergeCell ref="A1:I1"/>
    <mergeCell ref="A2:I2"/>
    <mergeCell ref="A4:A5"/>
    <mergeCell ref="B4:B5"/>
    <mergeCell ref="C4:C5"/>
    <mergeCell ref="A3:I3"/>
  </mergeCells>
  <printOptions/>
  <pageMargins left="0.35" right="0.24" top="1.54" bottom="0.5" header="0.17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2021-06-18T10:57:22Z</cp:lastPrinted>
  <dcterms:created xsi:type="dcterms:W3CDTF">2005-03-03T10:01:26Z</dcterms:created>
  <dcterms:modified xsi:type="dcterms:W3CDTF">2021-06-18T11:02:16Z</dcterms:modified>
  <cp:category/>
  <cp:version/>
  <cp:contentType/>
  <cp:contentStatus/>
</cp:coreProperties>
</file>