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0"/>
  </bookViews>
  <sheets>
    <sheet name="SEPT.2020" sheetId="1" r:id="rId1"/>
    <sheet name="SEPT 2020" sheetId="2" r:id="rId2"/>
  </sheets>
  <definedNames>
    <definedName name="_xlnm.Print_Area" localSheetId="1">'SEPT 2020'!$A$1:$I$47</definedName>
    <definedName name="_xlnm.Print_Area" localSheetId="0">'SEPT.2020'!$A$1:$K$48</definedName>
  </definedNames>
  <calcPr fullCalcOnLoad="1"/>
</workbook>
</file>

<file path=xl/sharedStrings.xml><?xml version="1.0" encoding="utf-8"?>
<sst xmlns="http://schemas.openxmlformats.org/spreadsheetml/2006/main" count="108" uniqueCount="56">
  <si>
    <t>BANK NAME</t>
  </si>
  <si>
    <t>TOTAL</t>
  </si>
  <si>
    <t>RRBs</t>
  </si>
  <si>
    <t>SYSTEM</t>
  </si>
  <si>
    <t>Com. Bks</t>
  </si>
  <si>
    <t>Sr. No</t>
  </si>
  <si>
    <t xml:space="preserve">(Amount ` in lacs) 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</si>
  <si>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</si>
  <si>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</si>
  <si>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</si>
  <si>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</si>
  <si>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</si>
  <si>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</si>
  <si>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</si>
  <si>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</si>
  <si>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</si>
  <si>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</si>
  <si>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</si>
  <si>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</si>
  <si>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</si>
  <si>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</si>
  <si>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</si>
  <si>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</si>
  <si>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</si>
  <si>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</si>
  <si>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</si>
  <si>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</si>
  <si>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</si>
  <si>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</si>
  <si>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</si>
  <si>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</si>
  <si>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</si>
  <si>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</si>
  <si>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</si>
  <si>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</si>
  <si>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</si>
  <si>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</si>
  <si>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</si>
  <si>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</si>
  <si>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</si>
  <si>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</si>
  <si>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</si>
  <si>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</si>
  <si>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</si>
  <si>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</si>
  <si>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</si>
  <si>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</si>
  <si>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</si>
  <si>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</si>
  <si>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</si>
  <si>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</si>
  <si>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BANKWISE PERFORMANCE UNDER NATIONAL  GOALS AS AT 30.09.2020</t>
  </si>
  <si>
    <t>Total Advances as on 30.09.2020</t>
  </si>
  <si>
    <t>BANKWISE PERFORMANCE UNDER NATIONAL GOALS  AS AT 30.09.2020</t>
  </si>
  <si>
    <t>Annexure - 29</t>
  </si>
  <si>
    <t>Annexure - 29 Contd.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</si>
</sst>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b/>
      <sz val="10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b/>
      <sz val="10"/>
      <color rgb="FFFF0000"/>
      <name val="Tahoma"/>
      <family val="2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8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/>
    </xf>
    <xf numFmtId="10" fontId="59" fillId="0" borderId="11" xfId="58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0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/>
    </xf>
    <xf numFmtId="1" fontId="64" fillId="0" borderId="19" xfId="0" applyNumberFormat="1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>
      <alignment horizontal="center" vertical="center"/>
    </xf>
    <xf numFmtId="10" fontId="61" fillId="0" borderId="20" xfId="58" applyNumberFormat="1" applyFont="1" applyFill="1" applyBorder="1" applyAlignment="1">
      <alignment horizontal="center" vertical="center"/>
    </xf>
    <xf numFmtId="10" fontId="61" fillId="0" borderId="21" xfId="58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vertical="center"/>
    </xf>
    <xf numFmtId="1" fontId="64" fillId="0" borderId="22" xfId="0" applyNumberFormat="1" applyFont="1" applyFill="1" applyBorder="1" applyAlignment="1">
      <alignment horizontal="center" vertical="center"/>
    </xf>
    <xf numFmtId="10" fontId="61" fillId="0" borderId="24" xfId="58" applyNumberFormat="1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10" fontId="61" fillId="0" borderId="26" xfId="58" applyNumberFormat="1" applyFont="1" applyFill="1" applyBorder="1" applyAlignment="1">
      <alignment horizontal="center" vertical="center"/>
    </xf>
    <xf numFmtId="0" fontId="64" fillId="0" borderId="25" xfId="52" applyFont="1" applyFill="1" applyBorder="1" applyAlignment="1" applyProtection="1">
      <alignment horizontal="center" vertical="center"/>
      <protection/>
    </xf>
    <xf numFmtId="0" fontId="64" fillId="0" borderId="22" xfId="0" applyFont="1" applyFill="1" applyBorder="1" applyAlignment="1">
      <alignment horizontal="center" vertical="center"/>
    </xf>
    <xf numFmtId="1" fontId="64" fillId="0" borderId="25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0" fontId="61" fillId="0" borderId="11" xfId="58" applyNumberFormat="1" applyFont="1" applyFill="1" applyBorder="1" applyAlignment="1">
      <alignment horizontal="center" vertical="center"/>
    </xf>
    <xf numFmtId="10" fontId="61" fillId="0" borderId="28" xfId="58" applyNumberFormat="1" applyFont="1" applyFill="1" applyBorder="1" applyAlignment="1">
      <alignment horizontal="center" vertical="center"/>
    </xf>
    <xf numFmtId="10" fontId="61" fillId="0" borderId="27" xfId="58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0" fontId="61" fillId="0" borderId="29" xfId="58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10" fontId="61" fillId="0" borderId="31" xfId="58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10" fontId="61" fillId="0" borderId="33" xfId="58" applyNumberFormat="1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1" fontId="61" fillId="0" borderId="35" xfId="0" applyNumberFormat="1" applyFont="1" applyFill="1" applyBorder="1" applyAlignment="1">
      <alignment horizontal="center" vertical="center"/>
    </xf>
    <xf numFmtId="10" fontId="61" fillId="0" borderId="13" xfId="58" applyNumberFormat="1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10" fontId="61" fillId="0" borderId="39" xfId="58" applyNumberFormat="1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10" fontId="61" fillId="0" borderId="37" xfId="58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60" fillId="0" borderId="44" xfId="0" applyFont="1" applyFill="1" applyBorder="1" applyAlignment="1">
      <alignment/>
    </xf>
    <xf numFmtId="0" fontId="60" fillId="0" borderId="45" xfId="0" applyFont="1" applyFill="1" applyBorder="1" applyAlignment="1">
      <alignment/>
    </xf>
    <xf numFmtId="0" fontId="60" fillId="0" borderId="46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60" fillId="0" borderId="45" xfId="0" applyFont="1" applyFill="1" applyBorder="1" applyAlignment="1">
      <alignment horizontal="center"/>
    </xf>
    <xf numFmtId="1" fontId="64" fillId="0" borderId="18" xfId="0" applyNumberFormat="1" applyFont="1" applyFill="1" applyBorder="1" applyAlignment="1">
      <alignment horizontal="center" vertical="center" wrapText="1"/>
    </xf>
    <xf numFmtId="1" fontId="64" fillId="0" borderId="47" xfId="0" applyNumberFormat="1" applyFont="1" applyFill="1" applyBorder="1" applyAlignment="1">
      <alignment horizontal="center" vertical="center"/>
    </xf>
    <xf numFmtId="1" fontId="64" fillId="0" borderId="48" xfId="0" applyNumberFormat="1" applyFont="1" applyFill="1" applyBorder="1" applyAlignment="1">
      <alignment horizontal="center"/>
    </xf>
    <xf numFmtId="1" fontId="64" fillId="0" borderId="49" xfId="0" applyNumberFormat="1" applyFont="1" applyFill="1" applyBorder="1" applyAlignment="1">
      <alignment horizontal="center"/>
    </xf>
    <xf numFmtId="0" fontId="64" fillId="0" borderId="50" xfId="0" applyFont="1" applyFill="1" applyBorder="1" applyAlignment="1">
      <alignment horizontal="center" vertical="center"/>
    </xf>
    <xf numFmtId="1" fontId="64" fillId="0" borderId="50" xfId="0" applyNumberFormat="1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1" fontId="64" fillId="0" borderId="52" xfId="0" applyNumberFormat="1" applyFont="1" applyFill="1" applyBorder="1" applyAlignment="1">
      <alignment horizontal="center"/>
    </xf>
    <xf numFmtId="1" fontId="64" fillId="0" borderId="32" xfId="0" applyNumberFormat="1" applyFont="1" applyFill="1" applyBorder="1" applyAlignment="1">
      <alignment horizontal="center"/>
    </xf>
    <xf numFmtId="1" fontId="64" fillId="0" borderId="51" xfId="0" applyNumberFormat="1" applyFont="1" applyFill="1" applyBorder="1" applyAlignment="1">
      <alignment horizontal="center" vertical="center"/>
    </xf>
    <xf numFmtId="10" fontId="64" fillId="0" borderId="13" xfId="58" applyNumberFormat="1" applyFont="1" applyFill="1" applyBorder="1" applyAlignment="1">
      <alignment horizontal="center" vertical="center"/>
    </xf>
    <xf numFmtId="1" fontId="61" fillId="0" borderId="34" xfId="0" applyNumberFormat="1" applyFont="1" applyFill="1" applyBorder="1" applyAlignment="1">
      <alignment horizontal="center" vertical="center"/>
    </xf>
    <xf numFmtId="10" fontId="64" fillId="0" borderId="18" xfId="58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66" fillId="0" borderId="0" xfId="0" applyNumberFormat="1" applyFont="1" applyFill="1" applyBorder="1" applyAlignment="1">
      <alignment vertical="center"/>
    </xf>
    <xf numFmtId="0" fontId="59" fillId="0" borderId="53" xfId="0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/>
    </xf>
    <xf numFmtId="10" fontId="61" fillId="0" borderId="54" xfId="58" applyNumberFormat="1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10" fontId="61" fillId="0" borderId="53" xfId="58" applyNumberFormat="1" applyFont="1" applyFill="1" applyBorder="1" applyAlignment="1">
      <alignment horizontal="center" vertical="center"/>
    </xf>
    <xf numFmtId="1" fontId="64" fillId="0" borderId="55" xfId="0" applyNumberFormat="1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10" fontId="61" fillId="0" borderId="58" xfId="58" applyNumberFormat="1" applyFont="1" applyFill="1" applyBorder="1" applyAlignment="1">
      <alignment horizontal="center" vertical="center"/>
    </xf>
    <xf numFmtId="1" fontId="64" fillId="0" borderId="56" xfId="0" applyNumberFormat="1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vertical="center"/>
    </xf>
    <xf numFmtId="0" fontId="58" fillId="0" borderId="52" xfId="0" applyFont="1" applyFill="1" applyBorder="1" applyAlignment="1">
      <alignment vertical="center"/>
    </xf>
    <xf numFmtId="1" fontId="64" fillId="0" borderId="23" xfId="0" applyNumberFormat="1" applyFont="1" applyFill="1" applyBorder="1" applyAlignment="1">
      <alignment horizontal="center" vertical="center"/>
    </xf>
    <xf numFmtId="1" fontId="64" fillId="0" borderId="60" xfId="0" applyNumberFormat="1" applyFont="1" applyFill="1" applyBorder="1" applyAlignment="1">
      <alignment horizontal="center" vertical="center"/>
    </xf>
    <xf numFmtId="1" fontId="64" fillId="0" borderId="30" xfId="0" applyNumberFormat="1" applyFont="1" applyFill="1" applyBorder="1" applyAlignment="1">
      <alignment horizontal="center" vertical="center"/>
    </xf>
    <xf numFmtId="1" fontId="64" fillId="0" borderId="22" xfId="0" applyNumberFormat="1" applyFont="1" applyFill="1" applyBorder="1" applyAlignment="1">
      <alignment horizontal="center" vertical="center" wrapText="1"/>
    </xf>
    <xf numFmtId="1" fontId="64" fillId="0" borderId="30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10" fontId="61" fillId="0" borderId="45" xfId="58" applyNumberFormat="1" applyFont="1" applyFill="1" applyBorder="1" applyAlignment="1">
      <alignment horizontal="center"/>
    </xf>
    <xf numFmtId="10" fontId="61" fillId="0" borderId="46" xfId="5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61" fillId="0" borderId="24" xfId="58" applyNumberFormat="1" applyFont="1" applyFill="1" applyBorder="1" applyAlignment="1">
      <alignment horizontal="center"/>
    </xf>
    <xf numFmtId="10" fontId="61" fillId="0" borderId="26" xfId="58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1" fillId="0" borderId="11" xfId="0" applyNumberFormat="1" applyFont="1" applyFill="1" applyBorder="1" applyAlignment="1">
      <alignment horizontal="center"/>
    </xf>
    <xf numFmtId="10" fontId="61" fillId="0" borderId="11" xfId="58" applyNumberFormat="1" applyFont="1" applyFill="1" applyBorder="1" applyAlignment="1">
      <alignment horizontal="center"/>
    </xf>
    <xf numFmtId="1" fontId="61" fillId="0" borderId="35" xfId="0" applyNumberFormat="1" applyFont="1" applyFill="1" applyBorder="1" applyAlignment="1">
      <alignment horizontal="center"/>
    </xf>
    <xf numFmtId="10" fontId="61" fillId="0" borderId="13" xfId="58" applyNumberFormat="1" applyFont="1" applyFill="1" applyBorder="1" applyAlignment="1">
      <alignment horizontal="center"/>
    </xf>
    <xf numFmtId="1" fontId="61" fillId="0" borderId="34" xfId="0" applyNumberFormat="1" applyFont="1" applyFill="1" applyBorder="1" applyAlignment="1">
      <alignment horizontal="center"/>
    </xf>
    <xf numFmtId="1" fontId="61" fillId="0" borderId="44" xfId="0" applyNumberFormat="1" applyFont="1" applyFill="1" applyBorder="1" applyAlignment="1">
      <alignment horizontal="center"/>
    </xf>
    <xf numFmtId="1" fontId="61" fillId="0" borderId="43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10" fontId="61" fillId="0" borderId="20" xfId="58" applyNumberFormat="1" applyFont="1" applyFill="1" applyBorder="1" applyAlignment="1">
      <alignment horizontal="center"/>
    </xf>
    <xf numFmtId="10" fontId="61" fillId="0" borderId="21" xfId="58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1" fillId="0" borderId="44" xfId="0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10" fontId="61" fillId="0" borderId="31" xfId="58" applyNumberFormat="1" applyFont="1" applyFill="1" applyBorder="1" applyAlignment="1">
      <alignment horizontal="center"/>
    </xf>
    <xf numFmtId="10" fontId="61" fillId="0" borderId="33" xfId="58" applyNumberFormat="1" applyFont="1" applyFill="1" applyBorder="1" applyAlignment="1">
      <alignment horizontal="center"/>
    </xf>
    <xf numFmtId="1" fontId="64" fillId="0" borderId="11" xfId="0" applyNumberFormat="1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horizontal="center" vertical="center"/>
    </xf>
    <xf numFmtId="10" fontId="61" fillId="0" borderId="0" xfId="58" applyNumberFormat="1" applyFont="1" applyFill="1" applyBorder="1" applyAlignment="1">
      <alignment horizontal="center" vertical="center"/>
    </xf>
    <xf numFmtId="1" fontId="64" fillId="0" borderId="57" xfId="0" applyNumberFormat="1" applyFont="1" applyFill="1" applyBorder="1" applyAlignment="1">
      <alignment horizontal="center" vertical="center"/>
    </xf>
    <xf numFmtId="1" fontId="64" fillId="0" borderId="36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vertical="center"/>
    </xf>
    <xf numFmtId="0" fontId="64" fillId="0" borderId="30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/>
    </xf>
    <xf numFmtId="0" fontId="59" fillId="0" borderId="63" xfId="0" applyFont="1" applyFill="1" applyBorder="1" applyAlignment="1">
      <alignment/>
    </xf>
    <xf numFmtId="0" fontId="61" fillId="0" borderId="64" xfId="0" applyFont="1" applyFill="1" applyBorder="1" applyAlignment="1">
      <alignment horizontal="center"/>
    </xf>
    <xf numFmtId="10" fontId="61" fillId="0" borderId="39" xfId="58" applyNumberFormat="1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10" fontId="61" fillId="0" borderId="37" xfId="58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58" fillId="0" borderId="61" xfId="0" applyFont="1" applyFill="1" applyBorder="1" applyAlignment="1">
      <alignment/>
    </xf>
    <xf numFmtId="1" fontId="64" fillId="0" borderId="65" xfId="0" applyNumberFormat="1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left" vertical="center"/>
    </xf>
    <xf numFmtId="0" fontId="65" fillId="0" borderId="6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65" fillId="0" borderId="66" xfId="0" applyFont="1" applyFill="1" applyBorder="1" applyAlignment="1">
      <alignment horizontal="center" vertical="top" wrapText="1"/>
    </xf>
    <xf numFmtId="0" fontId="65" fillId="0" borderId="6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right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right"/>
    </xf>
    <xf numFmtId="0" fontId="59" fillId="0" borderId="14" xfId="0" applyFont="1" applyFill="1" applyBorder="1" applyAlignment="1">
      <alignment horizontal="right"/>
    </xf>
    <xf numFmtId="0" fontId="59" fillId="0" borderId="53" xfId="0" applyFont="1" applyFill="1" applyBorder="1" applyAlignment="1">
      <alignment horizontal="right"/>
    </xf>
    <xf numFmtId="0" fontId="59" fillId="0" borderId="54" xfId="0" applyFont="1" applyFill="1" applyBorder="1" applyAlignment="1">
      <alignment horizontal="right"/>
    </xf>
    <xf numFmtId="0" fontId="60" fillId="0" borderId="28" xfId="0" applyFont="1" applyFill="1" applyBorder="1" applyAlignment="1">
      <alignment horizontal="center" vertical="top" wrapText="1"/>
    </xf>
    <xf numFmtId="0" fontId="60" fillId="0" borderId="62" xfId="0" applyFont="1" applyFill="1" applyBorder="1" applyAlignment="1">
      <alignment horizontal="center" vertical="top" wrapText="1"/>
    </xf>
    <xf numFmtId="0" fontId="69" fillId="0" borderId="53" xfId="0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horizontal="right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vertical="center" wrapText="1"/>
    </xf>
    <xf numFmtId="0" fontId="60" fillId="0" borderId="41" xfId="0" applyFont="1" applyFill="1" applyBorder="1" applyAlignment="1">
      <alignment horizontal="center" vertical="top"/>
    </xf>
    <xf numFmtId="0" fontId="60" fillId="0" borderId="70" xfId="0" applyFont="1" applyFill="1" applyBorder="1" applyAlignment="1">
      <alignment horizontal="center" vertical="top"/>
    </xf>
    <xf numFmtId="0" fontId="60" fillId="0" borderId="55" xfId="0" applyFont="1" applyFill="1" applyBorder="1" applyAlignment="1">
      <alignment horizontal="left" vertical="top"/>
    </xf>
    <xf numFmtId="0" fontId="60" fillId="0" borderId="71" xfId="0" applyFont="1" applyFill="1" applyBorder="1" applyAlignment="1">
      <alignment horizontal="left" vertical="top"/>
    </xf>
    <xf numFmtId="0" fontId="60" fillId="0" borderId="55" xfId="0" applyFont="1" applyFill="1" applyBorder="1" applyAlignment="1">
      <alignment horizontal="center" vertical="top" wrapText="1"/>
    </xf>
    <xf numFmtId="0" fontId="60" fillId="0" borderId="71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0" fontId="60" fillId="0" borderId="35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1" sqref="F41"/>
    </sheetView>
  </sheetViews>
  <sheetFormatPr defaultColWidth="9.140625" defaultRowHeight="409.5" customHeight="1"/>
  <cols>
    <col min="1" max="1" width="6.57421875" style="2" customWidth="1"/>
    <col min="2" max="2" width="36.421875" style="0" customWidth="1"/>
    <col min="3" max="3" width="15.7109375" style="6" customWidth="1"/>
    <col min="4" max="4" width="15.8515625" style="6" customWidth="1"/>
    <col min="5" max="5" width="14.00390625" style="0" customWidth="1"/>
    <col min="6" max="6" width="16.140625" style="6" customWidth="1"/>
    <col min="7" max="7" width="15.7109375" style="0" customWidth="1"/>
    <col min="8" max="8" width="13.140625" style="6" customWidth="1"/>
    <col min="9" max="9" width="15.57421875" style="0" customWidth="1"/>
    <col min="10" max="10" width="13.8515625" style="6" customWidth="1"/>
    <col min="11" max="11" width="14.7109375" style="0" customWidth="1"/>
  </cols>
  <sheetData>
    <row r="1" spans="1:11" ht="3.75" customHeight="1">
      <c r="A1" s="8"/>
      <c r="B1" s="1"/>
      <c r="C1" s="5"/>
      <c r="D1" s="173"/>
      <c r="E1" s="173"/>
      <c r="F1" s="173"/>
      <c r="G1" s="173"/>
      <c r="I1" s="3"/>
      <c r="K1" s="3"/>
    </row>
    <row r="2" spans="1:11" ht="34.5" customHeight="1" thickBot="1">
      <c r="A2" s="74"/>
      <c r="B2" s="146"/>
      <c r="C2" s="146"/>
      <c r="D2" s="146"/>
      <c r="E2" s="146"/>
      <c r="F2" s="147"/>
      <c r="G2" s="147"/>
      <c r="H2" s="147"/>
      <c r="I2" s="176" t="s">
        <v>54</v>
      </c>
      <c r="J2" s="176"/>
      <c r="K2" s="176"/>
    </row>
    <row r="3" spans="1:11" ht="29.25" customHeight="1" thickBot="1">
      <c r="A3" s="179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21" customHeight="1" thickBot="1">
      <c r="A4" s="184" t="s">
        <v>6</v>
      </c>
      <c r="B4" s="185"/>
      <c r="C4" s="185"/>
      <c r="D4" s="186"/>
      <c r="E4" s="186"/>
      <c r="F4" s="186"/>
      <c r="G4" s="186"/>
      <c r="H4" s="186"/>
      <c r="I4" s="186"/>
      <c r="J4" s="186"/>
      <c r="K4" s="187"/>
    </row>
    <row r="5" spans="1:11" s="2" customFormat="1" ht="24.75" customHeight="1">
      <c r="A5" s="169" t="s">
        <v>5</v>
      </c>
      <c r="B5" s="171" t="s">
        <v>0</v>
      </c>
      <c r="C5" s="174" t="s">
        <v>52</v>
      </c>
      <c r="D5" s="167" t="s">
        <v>12</v>
      </c>
      <c r="E5" s="182" t="s">
        <v>7</v>
      </c>
      <c r="F5" s="167" t="s">
        <v>13</v>
      </c>
      <c r="G5" s="182" t="s">
        <v>7</v>
      </c>
      <c r="H5" s="167" t="s">
        <v>14</v>
      </c>
      <c r="I5" s="182" t="s">
        <v>7</v>
      </c>
      <c r="J5" s="167" t="s">
        <v>15</v>
      </c>
      <c r="K5" s="177" t="s">
        <v>7</v>
      </c>
    </row>
    <row r="6" spans="1:11" ht="18" customHeight="1" thickBot="1">
      <c r="A6" s="170"/>
      <c r="B6" s="172"/>
      <c r="C6" s="175"/>
      <c r="D6" s="168"/>
      <c r="E6" s="183"/>
      <c r="F6" s="168"/>
      <c r="G6" s="183"/>
      <c r="H6" s="168"/>
      <c r="I6" s="183"/>
      <c r="J6" s="168"/>
      <c r="K6" s="178"/>
    </row>
    <row r="7" spans="1:11" ht="21.75" customHeight="1" thickBot="1">
      <c r="A7" s="19"/>
      <c r="B7" s="18" t="s">
        <v>11</v>
      </c>
      <c r="C7" s="20"/>
      <c r="D7" s="21"/>
      <c r="E7" s="22"/>
      <c r="F7" s="21"/>
      <c r="G7" s="22"/>
      <c r="H7" s="23"/>
      <c r="I7" s="23"/>
      <c r="J7" s="24">
        <f>J7</f>
        <v>0</v>
      </c>
      <c r="K7" s="25"/>
    </row>
    <row r="8" spans="1:11" ht="24.75" customHeight="1">
      <c r="A8" s="26">
        <v>1</v>
      </c>
      <c r="B8" s="27" t="s">
        <v>22</v>
      </c>
      <c r="C8" s="28">
        <v>4494197</v>
      </c>
      <c r="D8" s="29">
        <v>2838126</v>
      </c>
      <c r="E8" s="30">
        <f aca="true" t="shared" si="0" ref="E8:E20">SUM(D8/C8)</f>
        <v>0.6315090326481015</v>
      </c>
      <c r="F8" s="116">
        <v>1482565</v>
      </c>
      <c r="G8" s="30">
        <f aca="true" t="shared" si="1" ref="G8:G20">SUM(F8/C8)</f>
        <v>0.3298842930116326</v>
      </c>
      <c r="H8" s="166">
        <v>219832</v>
      </c>
      <c r="I8" s="31">
        <f>SUM(H8/C8)</f>
        <v>0.048914633693182566</v>
      </c>
      <c r="J8" s="29">
        <v>497601.94219999993</v>
      </c>
      <c r="K8" s="30">
        <f>SUM(J8/C8)</f>
        <v>0.11072099024586593</v>
      </c>
    </row>
    <row r="9" spans="1:11" ht="24.75" customHeight="1">
      <c r="A9" s="32">
        <v>2</v>
      </c>
      <c r="B9" s="33" t="s">
        <v>32</v>
      </c>
      <c r="C9" s="28">
        <v>1109582.9681900002</v>
      </c>
      <c r="D9" s="34">
        <v>945975</v>
      </c>
      <c r="E9" s="35">
        <f t="shared" si="0"/>
        <v>0.8525500364728159</v>
      </c>
      <c r="F9" s="34">
        <v>557818</v>
      </c>
      <c r="G9" s="35">
        <f t="shared" si="1"/>
        <v>0.5027276156824368</v>
      </c>
      <c r="H9" s="36">
        <v>11773</v>
      </c>
      <c r="I9" s="37">
        <f aca="true" t="shared" si="2" ref="I9:I46">SUM(H9/C9)</f>
        <v>0.010610292639228797</v>
      </c>
      <c r="J9" s="34">
        <v>153339</v>
      </c>
      <c r="K9" s="35">
        <f aca="true" t="shared" si="3" ref="K9:K46">SUM(J9/C9)</f>
        <v>0.13819516376511548</v>
      </c>
    </row>
    <row r="10" spans="1:14" ht="24.75" customHeight="1">
      <c r="A10" s="26">
        <v>3</v>
      </c>
      <c r="B10" s="33" t="s">
        <v>9</v>
      </c>
      <c r="C10" s="28">
        <v>458941.95896338316</v>
      </c>
      <c r="D10" s="34">
        <v>392108</v>
      </c>
      <c r="E10" s="35">
        <f t="shared" si="0"/>
        <v>0.8543738316837673</v>
      </c>
      <c r="F10" s="34">
        <v>119931</v>
      </c>
      <c r="G10" s="35">
        <f t="shared" si="1"/>
        <v>0.26132062596954386</v>
      </c>
      <c r="H10" s="36">
        <v>5098</v>
      </c>
      <c r="I10" s="37">
        <f t="shared" si="2"/>
        <v>0.011108158451048808</v>
      </c>
      <c r="J10" s="34">
        <v>110691</v>
      </c>
      <c r="K10" s="35">
        <f t="shared" si="3"/>
        <v>0.2411873611426135</v>
      </c>
      <c r="N10" s="4"/>
    </row>
    <row r="11" spans="1:11" ht="24.75" customHeight="1">
      <c r="A11" s="32">
        <v>4</v>
      </c>
      <c r="B11" s="33" t="s">
        <v>23</v>
      </c>
      <c r="C11" s="28">
        <v>514667.455</v>
      </c>
      <c r="D11" s="34">
        <v>277881</v>
      </c>
      <c r="E11" s="35">
        <f t="shared" si="0"/>
        <v>0.5399233957779592</v>
      </c>
      <c r="F11" s="39">
        <v>115296</v>
      </c>
      <c r="G11" s="35">
        <f t="shared" si="1"/>
        <v>0.2240203822485725</v>
      </c>
      <c r="H11" s="36">
        <v>5681</v>
      </c>
      <c r="I11" s="37">
        <f t="shared" si="2"/>
        <v>0.01103819552763444</v>
      </c>
      <c r="J11" s="34">
        <v>41322</v>
      </c>
      <c r="K11" s="35">
        <f t="shared" si="3"/>
        <v>0.08028873712249786</v>
      </c>
    </row>
    <row r="12" spans="1:11" ht="24.75" customHeight="1">
      <c r="A12" s="26">
        <v>5</v>
      </c>
      <c r="B12" s="33" t="s">
        <v>33</v>
      </c>
      <c r="C12" s="28">
        <v>729729</v>
      </c>
      <c r="D12" s="34">
        <v>441589</v>
      </c>
      <c r="E12" s="35">
        <f t="shared" si="0"/>
        <v>0.6051410866225682</v>
      </c>
      <c r="F12" s="39">
        <v>276854</v>
      </c>
      <c r="G12" s="35">
        <f t="shared" si="1"/>
        <v>0.37939289791141645</v>
      </c>
      <c r="H12" s="36">
        <v>5957</v>
      </c>
      <c r="I12" s="37">
        <f t="shared" si="2"/>
        <v>0.008163304459600756</v>
      </c>
      <c r="J12" s="34">
        <v>68578</v>
      </c>
      <c r="K12" s="35">
        <f t="shared" si="3"/>
        <v>0.0939773532366125</v>
      </c>
    </row>
    <row r="13" spans="1:11" ht="24.75" customHeight="1">
      <c r="A13" s="32">
        <v>6</v>
      </c>
      <c r="B13" s="33" t="s">
        <v>34</v>
      </c>
      <c r="C13" s="28">
        <v>49435.3368</v>
      </c>
      <c r="D13" s="34">
        <v>27300</v>
      </c>
      <c r="E13" s="35">
        <f t="shared" si="0"/>
        <v>0.5522365531855747</v>
      </c>
      <c r="F13" s="39">
        <v>2642</v>
      </c>
      <c r="G13" s="35">
        <f t="shared" si="1"/>
        <v>0.053443552143453796</v>
      </c>
      <c r="H13" s="36">
        <v>0</v>
      </c>
      <c r="I13" s="37">
        <f t="shared" si="2"/>
        <v>0</v>
      </c>
      <c r="J13" s="34">
        <v>10824</v>
      </c>
      <c r="K13" s="35">
        <f t="shared" si="3"/>
        <v>0.21895269053775315</v>
      </c>
    </row>
    <row r="14" spans="1:11" ht="24.75" customHeight="1">
      <c r="A14" s="26">
        <v>7</v>
      </c>
      <c r="B14" s="33" t="s">
        <v>24</v>
      </c>
      <c r="C14" s="28">
        <v>972197</v>
      </c>
      <c r="D14" s="34">
        <v>727114</v>
      </c>
      <c r="E14" s="35">
        <f t="shared" si="0"/>
        <v>0.7479080885869839</v>
      </c>
      <c r="F14" s="39">
        <v>361976</v>
      </c>
      <c r="G14" s="35">
        <f t="shared" si="1"/>
        <v>0.372327830676293</v>
      </c>
      <c r="H14" s="36">
        <v>0</v>
      </c>
      <c r="I14" s="37">
        <f t="shared" si="2"/>
        <v>0</v>
      </c>
      <c r="J14" s="34">
        <v>145488</v>
      </c>
      <c r="K14" s="35">
        <f t="shared" si="3"/>
        <v>0.1496486823143869</v>
      </c>
    </row>
    <row r="15" spans="1:11" ht="24.75" customHeight="1">
      <c r="A15" s="32">
        <v>8</v>
      </c>
      <c r="B15" s="33" t="s">
        <v>25</v>
      </c>
      <c r="C15" s="28">
        <v>319683.8684033</v>
      </c>
      <c r="D15" s="34">
        <v>225644</v>
      </c>
      <c r="E15" s="35">
        <f t="shared" si="0"/>
        <v>0.7058348021343912</v>
      </c>
      <c r="F15" s="34">
        <v>83432</v>
      </c>
      <c r="G15" s="35">
        <f t="shared" si="1"/>
        <v>0.2609828278690172</v>
      </c>
      <c r="H15" s="38">
        <v>0</v>
      </c>
      <c r="I15" s="37">
        <f t="shared" si="2"/>
        <v>0</v>
      </c>
      <c r="J15" s="34">
        <v>52317</v>
      </c>
      <c r="K15" s="35">
        <f t="shared" si="3"/>
        <v>0.163652298945529</v>
      </c>
    </row>
    <row r="16" spans="1:11" ht="24.75" customHeight="1">
      <c r="A16" s="26">
        <v>9</v>
      </c>
      <c r="B16" s="33" t="s">
        <v>26</v>
      </c>
      <c r="C16" s="28">
        <v>753312.54</v>
      </c>
      <c r="D16" s="34">
        <v>385440</v>
      </c>
      <c r="E16" s="35">
        <f t="shared" si="0"/>
        <v>0.5116601404245839</v>
      </c>
      <c r="F16" s="34">
        <v>153527</v>
      </c>
      <c r="G16" s="35">
        <f t="shared" si="1"/>
        <v>0.20380252796535153</v>
      </c>
      <c r="H16" s="36">
        <v>29808</v>
      </c>
      <c r="I16" s="37">
        <f t="shared" si="2"/>
        <v>0.03956923377380655</v>
      </c>
      <c r="J16" s="34">
        <v>67930</v>
      </c>
      <c r="K16" s="35">
        <f t="shared" si="3"/>
        <v>0.0901750553628113</v>
      </c>
    </row>
    <row r="17" spans="1:11" ht="24.75" customHeight="1">
      <c r="A17" s="32">
        <v>10</v>
      </c>
      <c r="B17" s="33" t="s">
        <v>27</v>
      </c>
      <c r="C17" s="28">
        <v>493656</v>
      </c>
      <c r="D17" s="34">
        <v>476722</v>
      </c>
      <c r="E17" s="35">
        <f t="shared" si="0"/>
        <v>0.9656967604971883</v>
      </c>
      <c r="F17" s="34">
        <v>174118</v>
      </c>
      <c r="G17" s="35">
        <f t="shared" si="1"/>
        <v>0.35271119970181664</v>
      </c>
      <c r="H17" s="40">
        <v>375</v>
      </c>
      <c r="I17" s="37">
        <f t="shared" si="2"/>
        <v>0.0007596382906315329</v>
      </c>
      <c r="J17" s="34">
        <v>157208</v>
      </c>
      <c r="K17" s="35">
        <f t="shared" si="3"/>
        <v>0.3184565770496054</v>
      </c>
    </row>
    <row r="18" spans="1:11" ht="24.75" customHeight="1">
      <c r="A18" s="26">
        <v>11</v>
      </c>
      <c r="B18" s="33" t="s">
        <v>28</v>
      </c>
      <c r="C18" s="28">
        <v>5414162</v>
      </c>
      <c r="D18" s="34">
        <v>1495669</v>
      </c>
      <c r="E18" s="35">
        <f t="shared" si="0"/>
        <v>0.2762512462685823</v>
      </c>
      <c r="F18" s="39">
        <v>695235</v>
      </c>
      <c r="G18" s="35">
        <f t="shared" si="1"/>
        <v>0.12841045391696812</v>
      </c>
      <c r="H18" s="36">
        <v>88223</v>
      </c>
      <c r="I18" s="37">
        <f t="shared" si="2"/>
        <v>0.016294857819178665</v>
      </c>
      <c r="J18" s="34">
        <v>130619</v>
      </c>
      <c r="K18" s="35">
        <f t="shared" si="3"/>
        <v>0.024125432523075592</v>
      </c>
    </row>
    <row r="19" spans="1:11" ht="24.75" customHeight="1" thickBot="1">
      <c r="A19" s="32">
        <v>12</v>
      </c>
      <c r="B19" s="33" t="s">
        <v>29</v>
      </c>
      <c r="C19" s="28">
        <v>913694.9447999999</v>
      </c>
      <c r="D19" s="34">
        <v>595294</v>
      </c>
      <c r="E19" s="35">
        <f t="shared" si="0"/>
        <v>0.6515237972891541</v>
      </c>
      <c r="F19" s="34">
        <v>247564</v>
      </c>
      <c r="G19" s="35">
        <f t="shared" si="1"/>
        <v>0.2709481992966369</v>
      </c>
      <c r="H19" s="36">
        <v>17211</v>
      </c>
      <c r="I19" s="37">
        <f t="shared" si="2"/>
        <v>0.01883670266312718</v>
      </c>
      <c r="J19" s="34">
        <v>99354</v>
      </c>
      <c r="K19" s="35">
        <f t="shared" si="3"/>
        <v>0.10873869945920271</v>
      </c>
    </row>
    <row r="20" spans="1:11" ht="24.75" customHeight="1" thickBot="1">
      <c r="A20" s="41"/>
      <c r="B20" s="42" t="s">
        <v>1</v>
      </c>
      <c r="C20" s="73">
        <f>SUM(C8:C19)</f>
        <v>16223260.072156683</v>
      </c>
      <c r="D20" s="73">
        <f>SUM(D8:D19)</f>
        <v>8828862</v>
      </c>
      <c r="E20" s="45">
        <f t="shared" si="0"/>
        <v>0.544210100850976</v>
      </c>
      <c r="F20" s="73">
        <f>SUM(F8:F19)</f>
        <v>4270958</v>
      </c>
      <c r="G20" s="46">
        <f t="shared" si="1"/>
        <v>0.2632613901893905</v>
      </c>
      <c r="H20" s="73">
        <f>SUM(H8:H19)</f>
        <v>383958</v>
      </c>
      <c r="I20" s="47">
        <f t="shared" si="2"/>
        <v>0.023667129682459532</v>
      </c>
      <c r="J20" s="73">
        <f>SUM(J8:J19)</f>
        <v>1535271.9422</v>
      </c>
      <c r="K20" s="46">
        <f t="shared" si="3"/>
        <v>0.09463399682748871</v>
      </c>
    </row>
    <row r="21" spans="1:11" ht="20.25" customHeight="1" thickBot="1">
      <c r="A21" s="41"/>
      <c r="B21" s="98" t="s">
        <v>31</v>
      </c>
      <c r="C21" s="99"/>
      <c r="D21" s="99"/>
      <c r="E21" s="100"/>
      <c r="F21" s="99"/>
      <c r="G21" s="100"/>
      <c r="H21" s="101"/>
      <c r="I21" s="102"/>
      <c r="J21" s="99"/>
      <c r="K21" s="100"/>
    </row>
    <row r="22" spans="1:11" ht="24" customHeight="1">
      <c r="A22" s="104">
        <v>13</v>
      </c>
      <c r="B22" s="109" t="s">
        <v>46</v>
      </c>
      <c r="C22" s="103">
        <v>197013.57838599998</v>
      </c>
      <c r="D22" s="154">
        <v>178851</v>
      </c>
      <c r="E22" s="49">
        <f>SUM(D22/C22)</f>
        <v>0.9078105248643581</v>
      </c>
      <c r="F22" s="105">
        <v>100468</v>
      </c>
      <c r="G22" s="107">
        <f>SUM(F22/C22)</f>
        <v>0.5099546986713651</v>
      </c>
      <c r="H22" s="106">
        <v>6124</v>
      </c>
      <c r="I22" s="49">
        <f>SUM(H22/C22)</f>
        <v>0.031084151915669073</v>
      </c>
      <c r="J22" s="108">
        <v>39002</v>
      </c>
      <c r="K22" s="49">
        <f>SUM(J22/C22)</f>
        <v>0.19796605045965465</v>
      </c>
    </row>
    <row r="23" spans="1:11" ht="24.75" customHeight="1">
      <c r="A23" s="26">
        <v>14</v>
      </c>
      <c r="B23" s="33" t="s">
        <v>47</v>
      </c>
      <c r="C23" s="28">
        <v>66575.72786560001</v>
      </c>
      <c r="D23" s="34">
        <v>27102</v>
      </c>
      <c r="E23" s="35">
        <f aca="true" t="shared" si="4" ref="E23:E36">SUM(D23/C23)</f>
        <v>0.40708529773361635</v>
      </c>
      <c r="F23" s="34">
        <v>4385</v>
      </c>
      <c r="G23" s="35">
        <f aca="true" t="shared" si="5" ref="G23:G36">SUM(F23/C23)</f>
        <v>0.06586484505062017</v>
      </c>
      <c r="H23" s="36">
        <v>56</v>
      </c>
      <c r="I23" s="37">
        <f aca="true" t="shared" si="6" ref="I23:I29">SUM(H23/C23)</f>
        <v>0.0008411473940330055</v>
      </c>
      <c r="J23" s="34">
        <v>11500</v>
      </c>
      <c r="K23" s="35">
        <f t="shared" si="3"/>
        <v>0.17273562556034935</v>
      </c>
    </row>
    <row r="24" spans="1:11" ht="24.75" customHeight="1">
      <c r="A24" s="26">
        <v>15</v>
      </c>
      <c r="B24" s="33" t="s">
        <v>48</v>
      </c>
      <c r="C24" s="28">
        <v>4012756.642831401</v>
      </c>
      <c r="D24" s="34">
        <v>2320524</v>
      </c>
      <c r="E24" s="35">
        <f t="shared" si="4"/>
        <v>0.5782867506170617</v>
      </c>
      <c r="F24" s="34">
        <v>1093968</v>
      </c>
      <c r="G24" s="35">
        <f t="shared" si="5"/>
        <v>0.2726225628345347</v>
      </c>
      <c r="H24" s="36">
        <v>0</v>
      </c>
      <c r="I24" s="37">
        <f t="shared" si="6"/>
        <v>0</v>
      </c>
      <c r="J24" s="34">
        <v>252531</v>
      </c>
      <c r="K24" s="35">
        <f t="shared" si="3"/>
        <v>0.0629320495802143</v>
      </c>
    </row>
    <row r="25" spans="1:11" ht="24.75" customHeight="1">
      <c r="A25" s="26">
        <v>16</v>
      </c>
      <c r="B25" s="33" t="s">
        <v>49</v>
      </c>
      <c r="C25" s="28">
        <v>1490796.2719738998</v>
      </c>
      <c r="D25" s="34">
        <v>865829.098</v>
      </c>
      <c r="E25" s="35">
        <f t="shared" si="4"/>
        <v>0.5807829777127043</v>
      </c>
      <c r="F25" s="34">
        <v>306361</v>
      </c>
      <c r="G25" s="35">
        <f t="shared" si="5"/>
        <v>0.20550158714467434</v>
      </c>
      <c r="H25" s="36">
        <v>0.098</v>
      </c>
      <c r="I25" s="37">
        <f t="shared" si="6"/>
        <v>6.573668169309438E-08</v>
      </c>
      <c r="J25" s="34">
        <v>277722</v>
      </c>
      <c r="K25" s="35">
        <f t="shared" si="3"/>
        <v>0.1862910480935669</v>
      </c>
    </row>
    <row r="26" spans="1:11" ht="24.75" customHeight="1">
      <c r="A26" s="26">
        <v>17</v>
      </c>
      <c r="B26" s="33" t="s">
        <v>35</v>
      </c>
      <c r="C26" s="28">
        <v>476537.24485189875</v>
      </c>
      <c r="D26" s="34">
        <v>353385</v>
      </c>
      <c r="E26" s="35">
        <f t="shared" si="4"/>
        <v>0.7415684793112598</v>
      </c>
      <c r="F26" s="34">
        <v>213043</v>
      </c>
      <c r="G26" s="35">
        <f t="shared" si="5"/>
        <v>0.4470647411121262</v>
      </c>
      <c r="H26" s="36">
        <v>0</v>
      </c>
      <c r="I26" s="37">
        <f t="shared" si="6"/>
        <v>0</v>
      </c>
      <c r="J26" s="34">
        <v>33754</v>
      </c>
      <c r="K26" s="35">
        <f t="shared" si="3"/>
        <v>0.07083181926418003</v>
      </c>
    </row>
    <row r="27" spans="1:11" ht="24.75" customHeight="1">
      <c r="A27" s="26">
        <v>18</v>
      </c>
      <c r="B27" s="33" t="s">
        <v>36</v>
      </c>
      <c r="C27" s="28">
        <v>243661.40180615778</v>
      </c>
      <c r="D27" s="34">
        <v>124407</v>
      </c>
      <c r="E27" s="35">
        <f t="shared" si="4"/>
        <v>0.5105732753641903</v>
      </c>
      <c r="F27" s="34">
        <v>20073</v>
      </c>
      <c r="G27" s="35">
        <f t="shared" si="5"/>
        <v>0.08238071295333374</v>
      </c>
      <c r="H27" s="36">
        <v>0</v>
      </c>
      <c r="I27" s="37">
        <f t="shared" si="6"/>
        <v>0</v>
      </c>
      <c r="J27" s="34">
        <v>58969</v>
      </c>
      <c r="K27" s="35">
        <f t="shared" si="3"/>
        <v>0.24201206905520536</v>
      </c>
    </row>
    <row r="28" spans="1:11" ht="24.75" customHeight="1">
      <c r="A28" s="26">
        <v>19</v>
      </c>
      <c r="B28" s="33" t="s">
        <v>37</v>
      </c>
      <c r="C28" s="28">
        <v>110738</v>
      </c>
      <c r="D28" s="34">
        <v>47936</v>
      </c>
      <c r="E28" s="35">
        <f t="shared" si="4"/>
        <v>0.43287760299084327</v>
      </c>
      <c r="F28" s="34">
        <v>27942</v>
      </c>
      <c r="G28" s="35">
        <f t="shared" si="5"/>
        <v>0.2523253083855587</v>
      </c>
      <c r="H28" s="36">
        <v>0</v>
      </c>
      <c r="I28" s="37">
        <f t="shared" si="6"/>
        <v>0</v>
      </c>
      <c r="J28" s="34">
        <v>4341</v>
      </c>
      <c r="K28" s="35">
        <f t="shared" si="3"/>
        <v>0.03920063573479745</v>
      </c>
    </row>
    <row r="29" spans="1:11" ht="24.75" customHeight="1">
      <c r="A29" s="26">
        <v>20</v>
      </c>
      <c r="B29" s="33" t="s">
        <v>38</v>
      </c>
      <c r="C29" s="28">
        <v>373553</v>
      </c>
      <c r="D29" s="34">
        <v>192881</v>
      </c>
      <c r="E29" s="35">
        <f t="shared" si="4"/>
        <v>0.5163417239320792</v>
      </c>
      <c r="F29" s="34">
        <v>82293</v>
      </c>
      <c r="G29" s="35">
        <f t="shared" si="5"/>
        <v>0.2202980567683836</v>
      </c>
      <c r="H29" s="36">
        <v>0</v>
      </c>
      <c r="I29" s="37">
        <f t="shared" si="6"/>
        <v>0</v>
      </c>
      <c r="J29" s="34">
        <v>52320</v>
      </c>
      <c r="K29" s="35">
        <f t="shared" si="3"/>
        <v>0.14006044657652328</v>
      </c>
    </row>
    <row r="30" spans="1:11" ht="24.75" customHeight="1">
      <c r="A30" s="26">
        <v>21</v>
      </c>
      <c r="B30" s="33" t="s">
        <v>45</v>
      </c>
      <c r="C30" s="28">
        <v>1204056.7138421002</v>
      </c>
      <c r="D30" s="34">
        <v>689533</v>
      </c>
      <c r="E30" s="35">
        <f>SUM(D30/C30)</f>
        <v>0.5726748516685114</v>
      </c>
      <c r="F30" s="34">
        <v>378960</v>
      </c>
      <c r="G30" s="35">
        <f>SUM(F30/C30)</f>
        <v>0.3147360050763329</v>
      </c>
      <c r="H30" s="36">
        <v>0</v>
      </c>
      <c r="I30" s="37">
        <f>SUM(H30/C30)</f>
        <v>0</v>
      </c>
      <c r="J30" s="34">
        <v>139479</v>
      </c>
      <c r="K30" s="35">
        <f aca="true" t="shared" si="7" ref="K30:K35">SUM(J30/C30)</f>
        <v>0.1158408888854809</v>
      </c>
    </row>
    <row r="31" spans="1:11" ht="24.75" customHeight="1">
      <c r="A31" s="26">
        <v>22</v>
      </c>
      <c r="B31" s="33" t="s">
        <v>30</v>
      </c>
      <c r="C31" s="28">
        <v>25913.6256359</v>
      </c>
      <c r="D31" s="34">
        <v>13011</v>
      </c>
      <c r="E31" s="35">
        <f>SUM(D31/C31)</f>
        <v>0.5020910691082505</v>
      </c>
      <c r="F31" s="34">
        <v>1887</v>
      </c>
      <c r="G31" s="35">
        <f>SUM(F31/C31)</f>
        <v>0.07281883386421249</v>
      </c>
      <c r="H31" s="36">
        <v>0</v>
      </c>
      <c r="I31" s="37">
        <v>0</v>
      </c>
      <c r="J31" s="34">
        <v>7184</v>
      </c>
      <c r="K31" s="35">
        <f t="shared" si="7"/>
        <v>0.27722867116083866</v>
      </c>
    </row>
    <row r="32" spans="1:11" ht="24.75" customHeight="1">
      <c r="A32" s="26">
        <v>23</v>
      </c>
      <c r="B32" s="33" t="s">
        <v>42</v>
      </c>
      <c r="C32" s="28">
        <v>118104.96844240601</v>
      </c>
      <c r="D32" s="34">
        <v>80020</v>
      </c>
      <c r="E32" s="35">
        <f>SUM(D32/C32)</f>
        <v>0.6775328849863063</v>
      </c>
      <c r="F32" s="34">
        <v>18873</v>
      </c>
      <c r="G32" s="35">
        <f>SUM(F32/C32)</f>
        <v>0.15979852709755757</v>
      </c>
      <c r="H32" s="36">
        <v>0</v>
      </c>
      <c r="I32" s="37">
        <v>0</v>
      </c>
      <c r="J32" s="34">
        <v>45275</v>
      </c>
      <c r="K32" s="35">
        <f t="shared" si="7"/>
        <v>0.38334543073925287</v>
      </c>
    </row>
    <row r="33" spans="1:11" ht="24.75" customHeight="1">
      <c r="A33" s="26">
        <v>24</v>
      </c>
      <c r="B33" s="33" t="s">
        <v>41</v>
      </c>
      <c r="C33" s="28">
        <v>321255.1330146001</v>
      </c>
      <c r="D33" s="34">
        <v>220606</v>
      </c>
      <c r="E33" s="35">
        <f>SUM(D33/C33)</f>
        <v>0.6867003117736149</v>
      </c>
      <c r="F33" s="34">
        <v>122932</v>
      </c>
      <c r="G33" s="35">
        <f>SUM(F33/C33)</f>
        <v>0.38266159001547567</v>
      </c>
      <c r="H33" s="36">
        <v>0</v>
      </c>
      <c r="I33" s="37">
        <f>SUM(H33/C33)</f>
        <v>0</v>
      </c>
      <c r="J33" s="34">
        <v>47984</v>
      </c>
      <c r="K33" s="35">
        <f t="shared" si="7"/>
        <v>0.1493641503864135</v>
      </c>
    </row>
    <row r="34" spans="1:11" ht="24.75" customHeight="1">
      <c r="A34" s="26">
        <v>25</v>
      </c>
      <c r="B34" s="33" t="s">
        <v>44</v>
      </c>
      <c r="C34" s="28">
        <v>37531.0270448</v>
      </c>
      <c r="D34" s="34">
        <v>35659</v>
      </c>
      <c r="E34" s="35">
        <v>0</v>
      </c>
      <c r="F34" s="34">
        <v>15320</v>
      </c>
      <c r="G34" s="35">
        <v>0</v>
      </c>
      <c r="H34" s="36">
        <v>0</v>
      </c>
      <c r="I34" s="37">
        <v>0</v>
      </c>
      <c r="J34" s="34">
        <v>3936</v>
      </c>
      <c r="K34" s="35">
        <f t="shared" si="7"/>
        <v>0.10487322916321153</v>
      </c>
    </row>
    <row r="35" spans="1:11" ht="24.75" customHeight="1" thickBot="1">
      <c r="A35" s="26">
        <v>26</v>
      </c>
      <c r="B35" s="33" t="s">
        <v>43</v>
      </c>
      <c r="C35" s="28">
        <v>26859.656077400003</v>
      </c>
      <c r="D35" s="34">
        <v>23866</v>
      </c>
      <c r="E35" s="35">
        <v>0</v>
      </c>
      <c r="F35" s="34">
        <v>2747</v>
      </c>
      <c r="G35" s="35">
        <v>0</v>
      </c>
      <c r="H35" s="36">
        <v>0</v>
      </c>
      <c r="I35" s="37">
        <v>0</v>
      </c>
      <c r="J35" s="34">
        <v>3246</v>
      </c>
      <c r="K35" s="35">
        <f t="shared" si="7"/>
        <v>0.12085039326811108</v>
      </c>
    </row>
    <row r="36" spans="1:11" ht="24.75" customHeight="1" thickBot="1">
      <c r="A36" s="54"/>
      <c r="B36" s="55" t="s">
        <v>1</v>
      </c>
      <c r="C36" s="73">
        <f>SUM(C22:C35)</f>
        <v>8705352.991772162</v>
      </c>
      <c r="D36" s="73">
        <f>SUM(D22:D35)</f>
        <v>5173610.098</v>
      </c>
      <c r="E36" s="45">
        <f t="shared" si="4"/>
        <v>0.59430216131268</v>
      </c>
      <c r="F36" s="73">
        <f>SUM(F22:F35)</f>
        <v>2389252</v>
      </c>
      <c r="G36" s="45">
        <f t="shared" si="5"/>
        <v>0.2744577965141901</v>
      </c>
      <c r="H36" s="73">
        <f>SUM(H22:H35)</f>
        <v>6180.098</v>
      </c>
      <c r="I36" s="57">
        <f t="shared" si="2"/>
        <v>0.0007099192882633365</v>
      </c>
      <c r="J36" s="73">
        <f>SUM(J22:J35)</f>
        <v>977243</v>
      </c>
      <c r="K36" s="45">
        <f t="shared" si="3"/>
        <v>0.11225771096515423</v>
      </c>
    </row>
    <row r="37" spans="1:11" ht="24.75" customHeight="1">
      <c r="A37" s="58"/>
      <c r="B37" s="59" t="s">
        <v>2</v>
      </c>
      <c r="C37" s="60"/>
      <c r="D37" s="61"/>
      <c r="E37" s="62"/>
      <c r="F37" s="61"/>
      <c r="G37" s="62"/>
      <c r="H37" s="63"/>
      <c r="I37" s="64"/>
      <c r="J37" s="61"/>
      <c r="K37" s="62"/>
    </row>
    <row r="38" spans="1:11" ht="24.75" customHeight="1" thickBot="1">
      <c r="A38" s="32">
        <v>27</v>
      </c>
      <c r="B38" s="65" t="s">
        <v>39</v>
      </c>
      <c r="C38" s="66">
        <v>702096</v>
      </c>
      <c r="D38" s="111">
        <v>664846</v>
      </c>
      <c r="E38" s="35">
        <f>SUM(D38/C38)</f>
        <v>0.9469445773797316</v>
      </c>
      <c r="F38" s="34">
        <v>581871</v>
      </c>
      <c r="G38" s="35">
        <f>SUM(F38/C38)</f>
        <v>0.8287627333014289</v>
      </c>
      <c r="H38" s="36">
        <v>0</v>
      </c>
      <c r="I38" s="37">
        <f>SUM(H38/C38)</f>
        <v>0</v>
      </c>
      <c r="J38" s="34">
        <v>49995</v>
      </c>
      <c r="K38" s="35">
        <f>SUM(J38/C38)</f>
        <v>0.07120821084296165</v>
      </c>
    </row>
    <row r="39" spans="1:11" s="11" customFormat="1" ht="24.75" customHeight="1" thickBot="1">
      <c r="A39" s="54"/>
      <c r="B39" s="55" t="s">
        <v>1</v>
      </c>
      <c r="C39" s="43">
        <f>SUM(C38:C38)</f>
        <v>702096</v>
      </c>
      <c r="D39" s="67">
        <f>SUM(D38:D38)</f>
        <v>664846</v>
      </c>
      <c r="E39" s="45">
        <f>SUM(D39/C39)</f>
        <v>0.9469445773797316</v>
      </c>
      <c r="F39" s="44">
        <f>SUM(F38:F38)</f>
        <v>581871</v>
      </c>
      <c r="G39" s="45">
        <f>SUM(F39/C39)</f>
        <v>0.8287627333014289</v>
      </c>
      <c r="H39" s="68">
        <f>SUM(H38:H38)</f>
        <v>0</v>
      </c>
      <c r="I39" s="57">
        <f t="shared" si="2"/>
        <v>0</v>
      </c>
      <c r="J39" s="44">
        <f>SUM(J38:J38)</f>
        <v>49995</v>
      </c>
      <c r="K39" s="45">
        <f t="shared" si="3"/>
        <v>0.07120821084296165</v>
      </c>
    </row>
    <row r="40" spans="1:11" ht="24.75" customHeight="1" thickBot="1">
      <c r="A40" s="69"/>
      <c r="B40" s="59" t="s">
        <v>3</v>
      </c>
      <c r="C40" s="60"/>
      <c r="D40" s="61"/>
      <c r="E40" s="62"/>
      <c r="F40" s="61"/>
      <c r="G40" s="62"/>
      <c r="H40" s="63"/>
      <c r="I40" s="64"/>
      <c r="J40" s="61"/>
      <c r="K40" s="62"/>
    </row>
    <row r="41" spans="1:11" s="11" customFormat="1" ht="24.75" customHeight="1" thickBot="1">
      <c r="A41" s="70"/>
      <c r="B41" s="55" t="s">
        <v>4</v>
      </c>
      <c r="C41" s="43">
        <f>SUM(C20+C36)</f>
        <v>24928613.063928843</v>
      </c>
      <c r="D41" s="44">
        <f>SUM(D20+D36)</f>
        <v>14002472.098000001</v>
      </c>
      <c r="E41" s="45">
        <f aca="true" t="shared" si="8" ref="E41:E46">SUM(D41/C41)</f>
        <v>0.5617028136339149</v>
      </c>
      <c r="F41" s="44">
        <f>SUM(F20+F36)</f>
        <v>6660210</v>
      </c>
      <c r="G41" s="45">
        <f aca="true" t="shared" si="9" ref="G41:G46">SUM(F41/C41)</f>
        <v>0.26717130162516656</v>
      </c>
      <c r="H41" s="56">
        <f>SUM(H20+H36)</f>
        <v>390138.098</v>
      </c>
      <c r="I41" s="57">
        <f t="shared" si="2"/>
        <v>0.01565021274948189</v>
      </c>
      <c r="J41" s="44">
        <f>SUM(J20+J36)</f>
        <v>2512514.9422</v>
      </c>
      <c r="K41" s="45">
        <f t="shared" si="3"/>
        <v>0.10078839668122387</v>
      </c>
    </row>
    <row r="42" spans="1:11" s="11" customFormat="1" ht="24.75" customHeight="1" thickBot="1">
      <c r="A42" s="71"/>
      <c r="B42" s="55" t="s">
        <v>2</v>
      </c>
      <c r="C42" s="43">
        <f>SUM(C39)</f>
        <v>702096</v>
      </c>
      <c r="D42" s="67">
        <f>SUM(D39)</f>
        <v>664846</v>
      </c>
      <c r="E42" s="45">
        <f t="shared" si="8"/>
        <v>0.9469445773797316</v>
      </c>
      <c r="F42" s="67">
        <f>SUM(F39)</f>
        <v>581871</v>
      </c>
      <c r="G42" s="45">
        <f t="shared" si="9"/>
        <v>0.8287627333014289</v>
      </c>
      <c r="H42" s="68">
        <f>SUM(H39)</f>
        <v>0</v>
      </c>
      <c r="I42" s="57">
        <f t="shared" si="2"/>
        <v>0</v>
      </c>
      <c r="J42" s="67">
        <f>SUM(J39)</f>
        <v>49995</v>
      </c>
      <c r="K42" s="45">
        <f t="shared" si="3"/>
        <v>0.07120821084296165</v>
      </c>
    </row>
    <row r="43" spans="1:11" s="11" customFormat="1" ht="24.75" customHeight="1" thickBot="1">
      <c r="A43" s="72"/>
      <c r="B43" s="55" t="s">
        <v>1</v>
      </c>
      <c r="C43" s="43">
        <f>SUM(C41:C42)</f>
        <v>25630709.063928843</v>
      </c>
      <c r="D43" s="67">
        <f>SUM(D41:D42)</f>
        <v>14667318.098000001</v>
      </c>
      <c r="E43" s="45">
        <f t="shared" si="8"/>
        <v>0.5722556508841156</v>
      </c>
      <c r="F43" s="67">
        <f>SUM(F41:F42)</f>
        <v>7242081</v>
      </c>
      <c r="G43" s="45">
        <f t="shared" si="9"/>
        <v>0.2825548439544375</v>
      </c>
      <c r="H43" s="68">
        <f>SUM(H41:H42)</f>
        <v>390138.098</v>
      </c>
      <c r="I43" s="57">
        <f t="shared" si="2"/>
        <v>0.015221510143434053</v>
      </c>
      <c r="J43" s="67">
        <f>SUM(J41:J42)</f>
        <v>2562509.9422</v>
      </c>
      <c r="K43" s="45">
        <f t="shared" si="3"/>
        <v>0.09997811359055712</v>
      </c>
    </row>
    <row r="44" spans="1:11" ht="24.75" customHeight="1" thickBot="1">
      <c r="A44" s="50">
        <v>28</v>
      </c>
      <c r="B44" s="16" t="s">
        <v>50</v>
      </c>
      <c r="C44" s="112">
        <v>1195960</v>
      </c>
      <c r="D44" s="34">
        <v>1001257</v>
      </c>
      <c r="E44" s="51">
        <f t="shared" si="8"/>
        <v>0.8371994046623633</v>
      </c>
      <c r="F44" s="34">
        <v>863947</v>
      </c>
      <c r="G44" s="51">
        <f t="shared" si="9"/>
        <v>0.7223878725040971</v>
      </c>
      <c r="H44" s="52">
        <v>0</v>
      </c>
      <c r="I44" s="53">
        <f t="shared" si="2"/>
        <v>0</v>
      </c>
      <c r="J44" s="113">
        <v>4130</v>
      </c>
      <c r="K44" s="51">
        <f t="shared" si="3"/>
        <v>0.003453292752265962</v>
      </c>
    </row>
    <row r="45" spans="1:11" ht="24.75" customHeight="1" thickBot="1">
      <c r="A45" s="19"/>
      <c r="B45" s="55" t="s">
        <v>16</v>
      </c>
      <c r="C45" s="73">
        <f>SUM(C44:C44)</f>
        <v>1195960</v>
      </c>
      <c r="D45" s="44">
        <f>SUM(D44:D44)</f>
        <v>1001257</v>
      </c>
      <c r="E45" s="45">
        <f t="shared" si="8"/>
        <v>0.8371994046623633</v>
      </c>
      <c r="F45" s="44">
        <f>SUM(F44:F44)</f>
        <v>863947</v>
      </c>
      <c r="G45" s="45">
        <f t="shared" si="9"/>
        <v>0.7223878725040971</v>
      </c>
      <c r="H45" s="56">
        <f>SUM(H44:H44)</f>
        <v>0</v>
      </c>
      <c r="I45" s="57">
        <f t="shared" si="2"/>
        <v>0</v>
      </c>
      <c r="J45" s="44">
        <f>SUM(J44:J44)</f>
        <v>4130</v>
      </c>
      <c r="K45" s="45">
        <f t="shared" si="3"/>
        <v>0.003453292752265962</v>
      </c>
    </row>
    <row r="46" spans="1:11" ht="24.75" customHeight="1" thickBot="1">
      <c r="A46" s="19"/>
      <c r="B46" s="55" t="s">
        <v>17</v>
      </c>
      <c r="C46" s="44">
        <f>SUM(C45+C43)</f>
        <v>26826669.063928843</v>
      </c>
      <c r="D46" s="44">
        <f>SUM(D45+D43)</f>
        <v>15668575.098000001</v>
      </c>
      <c r="E46" s="45">
        <f t="shared" si="8"/>
        <v>0.5840671110029079</v>
      </c>
      <c r="F46" s="44">
        <f>SUM(F45+F43)</f>
        <v>8106028</v>
      </c>
      <c r="G46" s="45">
        <f t="shared" si="9"/>
        <v>0.302163044568935</v>
      </c>
      <c r="H46" s="56">
        <f>SUM(H45+H43)</f>
        <v>390138.098</v>
      </c>
      <c r="I46" s="57">
        <f t="shared" si="2"/>
        <v>0.014542919848539077</v>
      </c>
      <c r="J46" s="44">
        <f>SUM(J45+J43)</f>
        <v>2566639.9422</v>
      </c>
      <c r="K46" s="45">
        <f t="shared" si="3"/>
        <v>0.09567493959401414</v>
      </c>
    </row>
    <row r="47" spans="1:11" ht="14.25" customHeight="1">
      <c r="A47" s="150"/>
      <c r="B47" s="151"/>
      <c r="C47" s="152"/>
      <c r="D47" s="152"/>
      <c r="E47" s="153"/>
      <c r="F47" s="152"/>
      <c r="G47" s="153"/>
      <c r="H47" s="152"/>
      <c r="I47" s="153"/>
      <c r="J47" s="152"/>
      <c r="K47" s="153"/>
    </row>
    <row r="48" spans="1:11" ht="18.75" customHeight="1">
      <c r="A48" s="74"/>
      <c r="B48" s="75"/>
      <c r="C48" s="76"/>
      <c r="D48" s="76"/>
      <c r="E48" s="149"/>
      <c r="F48" s="149"/>
      <c r="G48" s="149"/>
      <c r="H48" s="149"/>
      <c r="I48" s="149"/>
      <c r="J48" s="148" t="s">
        <v>40</v>
      </c>
      <c r="K48" s="149"/>
    </row>
    <row r="53" ht="12.75">
      <c r="F53" s="6">
        <v>8090271</v>
      </c>
    </row>
  </sheetData>
  <sheetProtection/>
  <mergeCells count="15">
    <mergeCell ref="E5:E6"/>
    <mergeCell ref="G5:G6"/>
    <mergeCell ref="I5:I6"/>
    <mergeCell ref="A4:K4"/>
    <mergeCell ref="D5:D6"/>
    <mergeCell ref="F5:F6"/>
    <mergeCell ref="H5:H6"/>
    <mergeCell ref="J5:J6"/>
    <mergeCell ref="A5:A6"/>
    <mergeCell ref="B5:B6"/>
    <mergeCell ref="D1:G1"/>
    <mergeCell ref="C5:C6"/>
    <mergeCell ref="I2:K2"/>
    <mergeCell ref="K5:K6"/>
    <mergeCell ref="A3:K3"/>
  </mergeCells>
  <printOptions/>
  <pageMargins left="0.35" right="0.24" top="1.38" bottom="0.18" header="0.17" footer="0.17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85" zoomScaleSheetLayoutView="8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2" sqref="G42"/>
    </sheetView>
  </sheetViews>
  <sheetFormatPr defaultColWidth="9.140625" defaultRowHeight="12.75"/>
  <cols>
    <col min="1" max="1" width="7.8515625" style="0" customWidth="1"/>
    <col min="2" max="2" width="36.140625" style="0" customWidth="1"/>
    <col min="3" max="3" width="15.28125" style="6" customWidth="1"/>
    <col min="4" max="4" width="13.8515625" style="6" customWidth="1"/>
    <col min="5" max="5" width="13.421875" style="6" customWidth="1"/>
    <col min="6" max="6" width="14.57421875" style="6" bestFit="1" customWidth="1"/>
    <col min="7" max="7" width="15.28125" style="6" customWidth="1"/>
    <col min="8" max="8" width="13.8515625" style="6" customWidth="1"/>
    <col min="9" max="9" width="14.8515625" style="6" customWidth="1"/>
    <col min="10" max="10" width="22.140625" style="0" customWidth="1"/>
    <col min="11" max="11" width="18.57421875" style="0" customWidth="1"/>
  </cols>
  <sheetData>
    <row r="1" spans="1:9" ht="21" thickBot="1">
      <c r="A1" s="191" t="s">
        <v>55</v>
      </c>
      <c r="B1" s="191"/>
      <c r="C1" s="191"/>
      <c r="D1" s="191"/>
      <c r="E1" s="191"/>
      <c r="F1" s="191"/>
      <c r="G1" s="191"/>
      <c r="H1" s="191"/>
      <c r="I1" s="191"/>
    </row>
    <row r="2" spans="1:9" ht="18" thickBot="1">
      <c r="A2" s="192" t="s">
        <v>51</v>
      </c>
      <c r="B2" s="193"/>
      <c r="C2" s="193"/>
      <c r="D2" s="193"/>
      <c r="E2" s="193"/>
      <c r="F2" s="193"/>
      <c r="G2" s="193"/>
      <c r="H2" s="194"/>
      <c r="I2" s="195"/>
    </row>
    <row r="3" spans="1:9" ht="18" customHeight="1" thickBot="1">
      <c r="A3" s="202" t="s">
        <v>8</v>
      </c>
      <c r="B3" s="203"/>
      <c r="C3" s="203"/>
      <c r="D3" s="203"/>
      <c r="E3" s="203"/>
      <c r="F3" s="203"/>
      <c r="G3" s="203"/>
      <c r="H3" s="203"/>
      <c r="I3" s="204"/>
    </row>
    <row r="4" spans="1:9" ht="43.5" customHeight="1">
      <c r="A4" s="196" t="s">
        <v>5</v>
      </c>
      <c r="B4" s="198" t="s">
        <v>0</v>
      </c>
      <c r="C4" s="200" t="s">
        <v>52</v>
      </c>
      <c r="D4" s="188" t="s">
        <v>18</v>
      </c>
      <c r="E4" s="188" t="s">
        <v>20</v>
      </c>
      <c r="F4" s="188" t="s">
        <v>19</v>
      </c>
      <c r="G4" s="188" t="s">
        <v>20</v>
      </c>
      <c r="H4" s="188" t="s">
        <v>21</v>
      </c>
      <c r="I4" s="188" t="s">
        <v>20</v>
      </c>
    </row>
    <row r="5" spans="1:9" ht="18" customHeight="1" thickBot="1">
      <c r="A5" s="197"/>
      <c r="B5" s="199"/>
      <c r="C5" s="201"/>
      <c r="D5" s="189"/>
      <c r="E5" s="189"/>
      <c r="F5" s="189"/>
      <c r="G5" s="189"/>
      <c r="H5" s="189"/>
      <c r="I5" s="189"/>
    </row>
    <row r="6" spans="1:9" ht="15" thickBot="1">
      <c r="A6" s="13"/>
      <c r="B6" s="18" t="s">
        <v>11</v>
      </c>
      <c r="C6" s="77"/>
      <c r="D6" s="78"/>
      <c r="E6" s="79"/>
      <c r="F6" s="77"/>
      <c r="G6" s="80"/>
      <c r="H6" s="81"/>
      <c r="I6" s="82"/>
    </row>
    <row r="7" spans="1:9" ht="17.25">
      <c r="A7" s="131">
        <v>1</v>
      </c>
      <c r="B7" s="12" t="s">
        <v>22</v>
      </c>
      <c r="C7" s="83">
        <v>4494197</v>
      </c>
      <c r="D7" s="84">
        <v>1069924</v>
      </c>
      <c r="E7" s="132">
        <f aca="true" t="shared" si="0" ref="E7:E19">SUM(D7/C7)</f>
        <v>0.23806789065988873</v>
      </c>
      <c r="F7" s="85">
        <v>513020</v>
      </c>
      <c r="G7" s="133">
        <f aca="true" t="shared" si="1" ref="G7:G19">SUM(F7/C7)</f>
        <v>0.11415164933802412</v>
      </c>
      <c r="H7" s="29">
        <v>910694</v>
      </c>
      <c r="I7" s="132">
        <f aca="true" t="shared" si="2" ref="I7:I19">SUM(H7/C7)</f>
        <v>0.202637757089865</v>
      </c>
    </row>
    <row r="8" spans="1:9" ht="17.25">
      <c r="A8" s="134">
        <v>2</v>
      </c>
      <c r="B8" s="9" t="s">
        <v>32</v>
      </c>
      <c r="C8" s="114">
        <v>1109582.9681900002</v>
      </c>
      <c r="D8" s="84">
        <v>430706</v>
      </c>
      <c r="E8" s="121">
        <f t="shared" si="0"/>
        <v>0.3881692602965836</v>
      </c>
      <c r="F8" s="86">
        <v>128779</v>
      </c>
      <c r="G8" s="122">
        <f t="shared" si="1"/>
        <v>0.11606072163316447</v>
      </c>
      <c r="H8" s="29">
        <v>383318</v>
      </c>
      <c r="I8" s="121">
        <f t="shared" si="2"/>
        <v>0.34546132284752434</v>
      </c>
    </row>
    <row r="9" spans="1:9" ht="17.25">
      <c r="A9" s="131">
        <v>3</v>
      </c>
      <c r="B9" s="9" t="s">
        <v>9</v>
      </c>
      <c r="C9" s="114">
        <v>458941.95896338316</v>
      </c>
      <c r="D9" s="88">
        <v>59682</v>
      </c>
      <c r="E9" s="121">
        <f t="shared" si="0"/>
        <v>0.13004258781394565</v>
      </c>
      <c r="F9" s="86">
        <v>52120</v>
      </c>
      <c r="G9" s="122">
        <f t="shared" si="1"/>
        <v>0.11356555874238208</v>
      </c>
      <c r="H9" s="29">
        <v>65387</v>
      </c>
      <c r="I9" s="121">
        <f t="shared" si="2"/>
        <v>0.14247335359723978</v>
      </c>
    </row>
    <row r="10" spans="1:9" ht="17.25">
      <c r="A10" s="134">
        <v>4</v>
      </c>
      <c r="B10" s="9" t="s">
        <v>23</v>
      </c>
      <c r="C10" s="114">
        <v>514667.455</v>
      </c>
      <c r="D10" s="87">
        <v>43998</v>
      </c>
      <c r="E10" s="121">
        <f t="shared" si="0"/>
        <v>0.08548821102356277</v>
      </c>
      <c r="F10" s="86">
        <v>131044</v>
      </c>
      <c r="G10" s="122">
        <f t="shared" si="1"/>
        <v>0.2546187809757662</v>
      </c>
      <c r="H10" s="116">
        <v>43715</v>
      </c>
      <c r="I10" s="121">
        <f t="shared" si="2"/>
        <v>0.08493834139949649</v>
      </c>
    </row>
    <row r="11" spans="1:9" ht="17.25">
      <c r="A11" s="131">
        <v>5</v>
      </c>
      <c r="B11" s="9" t="s">
        <v>33</v>
      </c>
      <c r="C11" s="114">
        <v>729729</v>
      </c>
      <c r="D11" s="87">
        <v>348796</v>
      </c>
      <c r="E11" s="121">
        <f t="shared" si="0"/>
        <v>0.4779801816838854</v>
      </c>
      <c r="F11" s="86">
        <v>46282</v>
      </c>
      <c r="G11" s="122">
        <f t="shared" si="1"/>
        <v>0.06342354490502639</v>
      </c>
      <c r="H11" s="116">
        <v>108606</v>
      </c>
      <c r="I11" s="121">
        <f t="shared" si="2"/>
        <v>0.14883059327503773</v>
      </c>
    </row>
    <row r="12" spans="1:9" ht="17.25">
      <c r="A12" s="134">
        <v>6</v>
      </c>
      <c r="B12" s="9" t="s">
        <v>34</v>
      </c>
      <c r="C12" s="114">
        <v>49435.3368</v>
      </c>
      <c r="D12" s="87">
        <v>6284</v>
      </c>
      <c r="E12" s="121">
        <f t="shared" si="0"/>
        <v>0.12711554945854037</v>
      </c>
      <c r="F12" s="86">
        <v>1968</v>
      </c>
      <c r="G12" s="122">
        <f t="shared" si="1"/>
        <v>0.0398095800977733</v>
      </c>
      <c r="H12" s="116">
        <v>2176</v>
      </c>
      <c r="I12" s="121">
        <f t="shared" si="2"/>
        <v>0.04401709669347292</v>
      </c>
    </row>
    <row r="13" spans="1:9" ht="17.25">
      <c r="A13" s="131">
        <v>7</v>
      </c>
      <c r="B13" s="9" t="s">
        <v>24</v>
      </c>
      <c r="C13" s="114">
        <v>972197</v>
      </c>
      <c r="D13" s="87">
        <v>404767</v>
      </c>
      <c r="E13" s="121">
        <f t="shared" si="0"/>
        <v>0.41634257254445345</v>
      </c>
      <c r="F13" s="86">
        <v>117430</v>
      </c>
      <c r="G13" s="122">
        <f t="shared" si="1"/>
        <v>0.12078827645014334</v>
      </c>
      <c r="H13" s="116">
        <v>184155</v>
      </c>
      <c r="I13" s="121">
        <f t="shared" si="2"/>
        <v>0.18942148556311117</v>
      </c>
    </row>
    <row r="14" spans="1:9" ht="17.25">
      <c r="A14" s="134">
        <v>8</v>
      </c>
      <c r="B14" s="9" t="s">
        <v>25</v>
      </c>
      <c r="C14" s="114">
        <v>319683.8684033</v>
      </c>
      <c r="D14" s="88">
        <v>63543</v>
      </c>
      <c r="E14" s="121">
        <f t="shared" si="0"/>
        <v>0.1987682403787631</v>
      </c>
      <c r="F14" s="86">
        <v>33039</v>
      </c>
      <c r="G14" s="122">
        <f t="shared" si="1"/>
        <v>0.10334897461363099</v>
      </c>
      <c r="H14" s="29">
        <v>43604</v>
      </c>
      <c r="I14" s="121">
        <f t="shared" si="2"/>
        <v>0.13639724837473186</v>
      </c>
    </row>
    <row r="15" spans="1:9" ht="17.25">
      <c r="A15" s="131">
        <v>9</v>
      </c>
      <c r="B15" s="9" t="s">
        <v>26</v>
      </c>
      <c r="C15" s="114">
        <v>753312.54</v>
      </c>
      <c r="D15" s="88">
        <v>125211</v>
      </c>
      <c r="E15" s="121">
        <f t="shared" si="0"/>
        <v>0.16621387983266547</v>
      </c>
      <c r="F15" s="86">
        <v>3407</v>
      </c>
      <c r="G15" s="122">
        <f t="shared" si="1"/>
        <v>0.004522691205963464</v>
      </c>
      <c r="H15" s="29">
        <v>87563</v>
      </c>
      <c r="I15" s="121">
        <f t="shared" si="2"/>
        <v>0.11623727915109444</v>
      </c>
    </row>
    <row r="16" spans="1:9" ht="17.25">
      <c r="A16" s="134">
        <v>10</v>
      </c>
      <c r="B16" s="9" t="s">
        <v>27</v>
      </c>
      <c r="C16" s="114">
        <v>493656</v>
      </c>
      <c r="D16" s="88">
        <v>60373</v>
      </c>
      <c r="E16" s="121">
        <f t="shared" si="0"/>
        <v>0.1222977133874601</v>
      </c>
      <c r="F16" s="86">
        <v>45559</v>
      </c>
      <c r="G16" s="122">
        <f t="shared" si="1"/>
        <v>0.09228896235435202</v>
      </c>
      <c r="H16" s="29">
        <v>112559</v>
      </c>
      <c r="I16" s="121">
        <f t="shared" si="2"/>
        <v>0.22801100361385257</v>
      </c>
    </row>
    <row r="17" spans="1:9" ht="17.25">
      <c r="A17" s="131">
        <v>11</v>
      </c>
      <c r="B17" s="9" t="s">
        <v>28</v>
      </c>
      <c r="C17" s="114">
        <v>5414162</v>
      </c>
      <c r="D17" s="87">
        <v>348259</v>
      </c>
      <c r="E17" s="121">
        <f t="shared" si="0"/>
        <v>0.06432371251543637</v>
      </c>
      <c r="F17" s="86">
        <v>424629</v>
      </c>
      <c r="G17" s="122">
        <f t="shared" si="1"/>
        <v>0.07842931186765376</v>
      </c>
      <c r="H17" s="116">
        <v>61870</v>
      </c>
      <c r="I17" s="121">
        <f t="shared" si="2"/>
        <v>0.01142743789343577</v>
      </c>
    </row>
    <row r="18" spans="1:9" ht="18" thickBot="1">
      <c r="A18" s="134">
        <v>12</v>
      </c>
      <c r="B18" s="9" t="s">
        <v>29</v>
      </c>
      <c r="C18" s="114">
        <v>913694.9447999999</v>
      </c>
      <c r="D18" s="87">
        <v>85987</v>
      </c>
      <c r="E18" s="121">
        <f t="shared" si="0"/>
        <v>0.09410909022685009</v>
      </c>
      <c r="F18" s="86">
        <v>69294</v>
      </c>
      <c r="G18" s="122">
        <f t="shared" si="1"/>
        <v>0.07583931638712073</v>
      </c>
      <c r="H18" s="29">
        <v>155761</v>
      </c>
      <c r="I18" s="121">
        <f t="shared" si="2"/>
        <v>0.1704737460642236</v>
      </c>
    </row>
    <row r="19" spans="1:9" ht="18" thickBot="1">
      <c r="A19" s="117"/>
      <c r="B19" s="10" t="s">
        <v>1</v>
      </c>
      <c r="C19" s="94">
        <f>SUM(C7:C18)</f>
        <v>16223260.072156683</v>
      </c>
      <c r="D19" s="94">
        <f>SUM(D7:D18)</f>
        <v>3047530</v>
      </c>
      <c r="E19" s="118">
        <f t="shared" si="0"/>
        <v>0.18784942030426738</v>
      </c>
      <c r="F19" s="94">
        <f>SUM(F7:F18)</f>
        <v>1566571</v>
      </c>
      <c r="G19" s="119">
        <f t="shared" si="1"/>
        <v>0.09656326737242175</v>
      </c>
      <c r="H19" s="94">
        <f>SUM(H7:H18)</f>
        <v>2159408</v>
      </c>
      <c r="I19" s="118">
        <f t="shared" si="2"/>
        <v>0.13310567607222815</v>
      </c>
    </row>
    <row r="20" spans="1:9" ht="18" thickBot="1">
      <c r="A20" s="13"/>
      <c r="B20" s="10" t="s">
        <v>31</v>
      </c>
      <c r="C20" s="48"/>
      <c r="D20" s="135"/>
      <c r="E20" s="118"/>
      <c r="F20" s="136"/>
      <c r="G20" s="119"/>
      <c r="H20" s="137"/>
      <c r="I20" s="118"/>
    </row>
    <row r="21" spans="1:9" ht="17.25">
      <c r="A21" s="138">
        <v>13</v>
      </c>
      <c r="B21" s="110" t="s">
        <v>46</v>
      </c>
      <c r="C21" s="115">
        <v>197013.57838599998</v>
      </c>
      <c r="D21" s="89">
        <v>82184</v>
      </c>
      <c r="E21" s="139">
        <f>SUM(D21/C21)</f>
        <v>0.4171489126448966</v>
      </c>
      <c r="F21" s="90">
        <v>27262</v>
      </c>
      <c r="G21" s="140">
        <f>SUM(F21/C21)</f>
        <v>0.13837624910597163</v>
      </c>
      <c r="H21" s="155">
        <v>75519</v>
      </c>
      <c r="I21" s="139">
        <f>SUM(H21/C21)</f>
        <v>0.3833187571063704</v>
      </c>
    </row>
    <row r="22" spans="1:9" ht="17.25">
      <c r="A22" s="131">
        <v>14</v>
      </c>
      <c r="B22" s="9" t="s">
        <v>47</v>
      </c>
      <c r="C22" s="114">
        <v>66575.72786560001</v>
      </c>
      <c r="D22" s="87">
        <v>9208</v>
      </c>
      <c r="E22" s="121">
        <f aca="true" t="shared" si="3" ref="E22:E35">SUM(D22/C22)</f>
        <v>0.13830866436171277</v>
      </c>
      <c r="F22" s="86">
        <v>8116</v>
      </c>
      <c r="G22" s="122">
        <f aca="true" t="shared" si="4" ref="G22:G35">SUM(F22/C22)</f>
        <v>0.12190629017806916</v>
      </c>
      <c r="H22" s="116">
        <v>283</v>
      </c>
      <c r="I22" s="121">
        <f aca="true" t="shared" si="5" ref="I22:I35">SUM(H22/C22)</f>
        <v>0.00425079843770251</v>
      </c>
    </row>
    <row r="23" spans="1:9" ht="17.25">
      <c r="A23" s="131">
        <v>15</v>
      </c>
      <c r="B23" s="9" t="s">
        <v>48</v>
      </c>
      <c r="C23" s="114">
        <v>4012756.642831401</v>
      </c>
      <c r="D23" s="87">
        <v>158700</v>
      </c>
      <c r="E23" s="121">
        <f t="shared" si="3"/>
        <v>0.0395488722904515</v>
      </c>
      <c r="F23" s="86">
        <v>150787</v>
      </c>
      <c r="G23" s="122">
        <f t="shared" si="4"/>
        <v>0.03757691119130631</v>
      </c>
      <c r="H23" s="116">
        <v>106119</v>
      </c>
      <c r="I23" s="121">
        <f t="shared" si="5"/>
        <v>0.026445411333272988</v>
      </c>
    </row>
    <row r="24" spans="1:9" ht="17.25">
      <c r="A24" s="131">
        <v>16</v>
      </c>
      <c r="B24" s="9" t="s">
        <v>49</v>
      </c>
      <c r="C24" s="114">
        <v>1490796.2719738998</v>
      </c>
      <c r="D24" s="87">
        <v>138405</v>
      </c>
      <c r="E24" s="121">
        <f t="shared" si="3"/>
        <v>0.09283964724217068</v>
      </c>
      <c r="F24" s="86">
        <v>428753</v>
      </c>
      <c r="G24" s="122">
        <f t="shared" si="4"/>
        <v>0.28759999475468667</v>
      </c>
      <c r="H24" s="116">
        <v>22078</v>
      </c>
      <c r="I24" s="121">
        <f t="shared" si="5"/>
        <v>0.014809535290001404</v>
      </c>
    </row>
    <row r="25" spans="1:9" ht="17.25">
      <c r="A25" s="131">
        <v>17</v>
      </c>
      <c r="B25" s="9" t="s">
        <v>35</v>
      </c>
      <c r="C25" s="114">
        <v>476537.24485189875</v>
      </c>
      <c r="D25" s="87">
        <v>47682</v>
      </c>
      <c r="E25" s="121">
        <f t="shared" si="3"/>
        <v>0.10005933537224129</v>
      </c>
      <c r="F25" s="86">
        <v>378049</v>
      </c>
      <c r="G25" s="122">
        <f t="shared" si="4"/>
        <v>0.793325189340641</v>
      </c>
      <c r="H25" s="116">
        <v>44674</v>
      </c>
      <c r="I25" s="121">
        <f t="shared" si="5"/>
        <v>0.09374713200829468</v>
      </c>
    </row>
    <row r="26" spans="1:9" ht="17.25">
      <c r="A26" s="131">
        <v>18</v>
      </c>
      <c r="B26" s="9" t="s">
        <v>36</v>
      </c>
      <c r="C26" s="114">
        <v>243661.40180615778</v>
      </c>
      <c r="D26" s="87">
        <v>15693</v>
      </c>
      <c r="E26" s="121">
        <f t="shared" si="3"/>
        <v>0.06440494835732907</v>
      </c>
      <c r="F26" s="86">
        <v>9831</v>
      </c>
      <c r="G26" s="122">
        <f t="shared" si="4"/>
        <v>0.04034697300075843</v>
      </c>
      <c r="H26" s="116">
        <v>12724</v>
      </c>
      <c r="I26" s="121">
        <f t="shared" si="5"/>
        <v>0.052220006556977956</v>
      </c>
    </row>
    <row r="27" spans="1:9" ht="17.25">
      <c r="A27" s="131">
        <v>19</v>
      </c>
      <c r="B27" s="9" t="s">
        <v>37</v>
      </c>
      <c r="C27" s="114">
        <v>110738</v>
      </c>
      <c r="D27" s="87">
        <v>22174</v>
      </c>
      <c r="E27" s="121">
        <f t="shared" si="3"/>
        <v>0.20023840054904368</v>
      </c>
      <c r="F27" s="86">
        <v>4216</v>
      </c>
      <c r="G27" s="122">
        <f t="shared" si="4"/>
        <v>0.0380718452563709</v>
      </c>
      <c r="H27" s="116">
        <v>0</v>
      </c>
      <c r="I27" s="121">
        <f t="shared" si="5"/>
        <v>0</v>
      </c>
    </row>
    <row r="28" spans="1:9" ht="17.25">
      <c r="A28" s="131">
        <v>20</v>
      </c>
      <c r="B28" s="9" t="s">
        <v>38</v>
      </c>
      <c r="C28" s="114">
        <v>373553</v>
      </c>
      <c r="D28" s="87">
        <v>102289</v>
      </c>
      <c r="E28" s="121">
        <f t="shared" si="3"/>
        <v>0.27382727484453345</v>
      </c>
      <c r="F28" s="86">
        <v>58473</v>
      </c>
      <c r="G28" s="122">
        <f t="shared" si="4"/>
        <v>0.15653200482930132</v>
      </c>
      <c r="H28" s="116">
        <v>31232</v>
      </c>
      <c r="I28" s="121">
        <f t="shared" si="5"/>
        <v>0.08360794853742307</v>
      </c>
    </row>
    <row r="29" spans="1:9" ht="17.25">
      <c r="A29" s="131">
        <v>21</v>
      </c>
      <c r="B29" s="9" t="s">
        <v>45</v>
      </c>
      <c r="C29" s="114">
        <v>1204056.7138421002</v>
      </c>
      <c r="D29" s="87">
        <v>148700</v>
      </c>
      <c r="E29" s="121">
        <f t="shared" si="3"/>
        <v>0.12349916601976649</v>
      </c>
      <c r="F29" s="86">
        <v>63909</v>
      </c>
      <c r="G29" s="122">
        <f t="shared" si="4"/>
        <v>0.05307806456729829</v>
      </c>
      <c r="H29" s="116">
        <v>143340</v>
      </c>
      <c r="I29" s="121">
        <f t="shared" si="5"/>
        <v>0.11904754846854962</v>
      </c>
    </row>
    <row r="30" spans="1:9" ht="17.25">
      <c r="A30" s="131">
        <v>22</v>
      </c>
      <c r="B30" s="9" t="s">
        <v>30</v>
      </c>
      <c r="C30" s="114">
        <v>25913.6256359</v>
      </c>
      <c r="D30" s="87">
        <v>9530</v>
      </c>
      <c r="E30" s="121">
        <f t="shared" si="3"/>
        <v>0.36776019434337315</v>
      </c>
      <c r="F30" s="86">
        <v>533</v>
      </c>
      <c r="G30" s="122">
        <f t="shared" si="4"/>
        <v>0.020568329862016566</v>
      </c>
      <c r="H30" s="116">
        <v>1029</v>
      </c>
      <c r="I30" s="121">
        <f t="shared" si="5"/>
        <v>0.039708839452185826</v>
      </c>
    </row>
    <row r="31" spans="1:9" ht="17.25">
      <c r="A31" s="131">
        <v>23</v>
      </c>
      <c r="B31" s="9" t="s">
        <v>42</v>
      </c>
      <c r="C31" s="114">
        <v>118104.96844240601</v>
      </c>
      <c r="D31" s="87">
        <v>12029</v>
      </c>
      <c r="E31" s="121">
        <f t="shared" si="3"/>
        <v>0.10185007589977853</v>
      </c>
      <c r="F31" s="86">
        <v>9548</v>
      </c>
      <c r="G31" s="122">
        <f t="shared" si="4"/>
        <v>0.08084333898836855</v>
      </c>
      <c r="H31" s="116">
        <v>10116</v>
      </c>
      <c r="I31" s="121">
        <f t="shared" si="5"/>
        <v>0.08565262015148055</v>
      </c>
    </row>
    <row r="32" spans="1:9" ht="17.25">
      <c r="A32" s="131">
        <v>24</v>
      </c>
      <c r="B32" s="9" t="s">
        <v>41</v>
      </c>
      <c r="C32" s="114">
        <v>321255.1330146001</v>
      </c>
      <c r="D32" s="87">
        <v>15900</v>
      </c>
      <c r="E32" s="121">
        <f t="shared" si="3"/>
        <v>0.04949337260636826</v>
      </c>
      <c r="F32" s="86">
        <v>32829</v>
      </c>
      <c r="G32" s="122">
        <f t="shared" si="4"/>
        <v>0.10218980687386564</v>
      </c>
      <c r="H32" s="116">
        <v>13978</v>
      </c>
      <c r="I32" s="121">
        <f t="shared" si="5"/>
        <v>0.04351058882338463</v>
      </c>
    </row>
    <row r="33" spans="1:9" ht="17.25">
      <c r="A33" s="131">
        <v>25</v>
      </c>
      <c r="B33" s="9" t="s">
        <v>44</v>
      </c>
      <c r="C33" s="114">
        <v>37531.0270448</v>
      </c>
      <c r="D33" s="87">
        <v>33269</v>
      </c>
      <c r="E33" s="121">
        <f t="shared" si="3"/>
        <v>0.8864399037171962</v>
      </c>
      <c r="F33" s="86">
        <v>36427</v>
      </c>
      <c r="G33" s="122">
        <f t="shared" si="4"/>
        <v>0.970583617563086</v>
      </c>
      <c r="H33" s="116">
        <v>13730</v>
      </c>
      <c r="I33" s="121">
        <f t="shared" si="5"/>
        <v>0.3658306494946378</v>
      </c>
    </row>
    <row r="34" spans="1:9" ht="18" thickBot="1">
      <c r="A34" s="134">
        <v>26</v>
      </c>
      <c r="B34" s="9" t="s">
        <v>43</v>
      </c>
      <c r="C34" s="114">
        <v>26859.656077400003</v>
      </c>
      <c r="D34" s="88">
        <v>19206</v>
      </c>
      <c r="E34" s="121">
        <f t="shared" si="3"/>
        <v>0.7150501087822986</v>
      </c>
      <c r="F34" s="86">
        <v>19025</v>
      </c>
      <c r="G34" s="122">
        <f t="shared" si="4"/>
        <v>0.7083113776727705</v>
      </c>
      <c r="H34" s="29">
        <v>2747</v>
      </c>
      <c r="I34" s="121">
        <f t="shared" si="5"/>
        <v>0.10227234451863867</v>
      </c>
    </row>
    <row r="35" spans="1:9" s="120" customFormat="1" ht="18" thickBot="1">
      <c r="A35" s="117"/>
      <c r="B35" s="10" t="s">
        <v>1</v>
      </c>
      <c r="C35" s="94">
        <f>SUM(C21:C34)</f>
        <v>8705352.991772162</v>
      </c>
      <c r="D35" s="94">
        <f>SUM(D21:D34)</f>
        <v>814969</v>
      </c>
      <c r="E35" s="118">
        <f t="shared" si="3"/>
        <v>0.09361699643544213</v>
      </c>
      <c r="F35" s="94">
        <f>SUM(F21:F34)</f>
        <v>1227758</v>
      </c>
      <c r="G35" s="119">
        <f t="shared" si="4"/>
        <v>0.1410348323796188</v>
      </c>
      <c r="H35" s="94">
        <f>SUM(H21:H34)</f>
        <v>477569</v>
      </c>
      <c r="I35" s="118">
        <f t="shared" si="5"/>
        <v>0.05485923436434719</v>
      </c>
    </row>
    <row r="36" spans="1:9" ht="18" thickBot="1">
      <c r="A36" s="13"/>
      <c r="B36" s="14" t="s">
        <v>10</v>
      </c>
      <c r="C36" s="93"/>
      <c r="D36" s="135"/>
      <c r="E36" s="118"/>
      <c r="F36" s="136"/>
      <c r="G36" s="119"/>
      <c r="H36" s="137"/>
      <c r="I36" s="118"/>
    </row>
    <row r="37" spans="1:9" ht="18" thickBot="1">
      <c r="A37" s="142">
        <v>27</v>
      </c>
      <c r="B37" s="156" t="s">
        <v>39</v>
      </c>
      <c r="C37" s="157">
        <v>702096</v>
      </c>
      <c r="D37" s="92">
        <v>373011</v>
      </c>
      <c r="E37" s="139">
        <f>SUM(D37/C37)</f>
        <v>0.5312820468995693</v>
      </c>
      <c r="F37" s="91">
        <v>108890</v>
      </c>
      <c r="G37" s="140">
        <f>SUM(F37/C37)</f>
        <v>0.15509275084888677</v>
      </c>
      <c r="H37" s="113">
        <v>347253</v>
      </c>
      <c r="I37" s="139">
        <f>SUM(H37/C37)</f>
        <v>0.4945947562726465</v>
      </c>
    </row>
    <row r="38" spans="1:12" s="120" customFormat="1" ht="18" thickBot="1">
      <c r="A38" s="117"/>
      <c r="B38" s="10" t="s">
        <v>1</v>
      </c>
      <c r="C38" s="94">
        <f>SUM(C37:C37)</f>
        <v>702096</v>
      </c>
      <c r="D38" s="129">
        <f>SUM(D37:D37)</f>
        <v>373011</v>
      </c>
      <c r="E38" s="118">
        <f>SUM(D38/C38)</f>
        <v>0.5312820468995693</v>
      </c>
      <c r="F38" s="130">
        <f>SUM(F37:F37)</f>
        <v>108890</v>
      </c>
      <c r="G38" s="119">
        <f>SUM(F38/C38)</f>
        <v>0.15509275084888677</v>
      </c>
      <c r="H38" s="128">
        <f>SUM(H37:H37)</f>
        <v>347253</v>
      </c>
      <c r="I38" s="118">
        <f>SUM(H38/C38)</f>
        <v>0.4945947562726465</v>
      </c>
      <c r="L38" s="123"/>
    </row>
    <row r="39" spans="1:12" ht="18" thickBot="1">
      <c r="A39" s="158"/>
      <c r="B39" s="159" t="s">
        <v>3</v>
      </c>
      <c r="C39" s="95"/>
      <c r="D39" s="160"/>
      <c r="E39" s="161"/>
      <c r="F39" s="162"/>
      <c r="G39" s="163"/>
      <c r="H39" s="164"/>
      <c r="I39" s="161"/>
      <c r="L39" s="97"/>
    </row>
    <row r="40" spans="1:12" ht="18" thickBot="1">
      <c r="A40" s="131"/>
      <c r="B40" s="15" t="s">
        <v>4</v>
      </c>
      <c r="C40" s="141">
        <f>SUM(C19+C35)</f>
        <v>24928613.063928843</v>
      </c>
      <c r="D40" s="141">
        <f>SUM(D19+D35)</f>
        <v>3862499</v>
      </c>
      <c r="E40" s="125">
        <f aca="true" t="shared" si="6" ref="E40:E45">SUM(D40/C40)</f>
        <v>0.15494239451247097</v>
      </c>
      <c r="F40" s="126">
        <f>SUM(F19+F35)</f>
        <v>2794329</v>
      </c>
      <c r="G40" s="127">
        <f aca="true" t="shared" si="7" ref="G40:G45">SUM(F40/C40)</f>
        <v>0.11209323971750891</v>
      </c>
      <c r="H40" s="124">
        <f>SUM(H19+H35)</f>
        <v>2636977</v>
      </c>
      <c r="I40" s="125">
        <f aca="true" t="shared" si="8" ref="I40:I45">SUM(H40/C40)</f>
        <v>0.10578113564671787</v>
      </c>
      <c r="L40" s="96"/>
    </row>
    <row r="41" spans="1:12" ht="18" thickBot="1">
      <c r="A41" s="142"/>
      <c r="B41" s="15" t="s">
        <v>2</v>
      </c>
      <c r="C41" s="141">
        <f>SUM(C38)</f>
        <v>702096</v>
      </c>
      <c r="D41" s="141">
        <f>SUM(D38)</f>
        <v>373011</v>
      </c>
      <c r="E41" s="125">
        <f t="shared" si="6"/>
        <v>0.5312820468995693</v>
      </c>
      <c r="F41" s="126">
        <f>SUM(F38)</f>
        <v>108890</v>
      </c>
      <c r="G41" s="127">
        <f t="shared" si="7"/>
        <v>0.15509275084888677</v>
      </c>
      <c r="H41" s="124">
        <f>SUM(H38)</f>
        <v>347253</v>
      </c>
      <c r="I41" s="125">
        <f t="shared" si="8"/>
        <v>0.4945947562726465</v>
      </c>
      <c r="L41" s="96"/>
    </row>
    <row r="42" spans="1:9" s="120" customFormat="1" ht="18" thickBot="1">
      <c r="A42" s="117"/>
      <c r="B42" s="15" t="s">
        <v>1</v>
      </c>
      <c r="C42" s="124">
        <f>SUM(C40:C41)</f>
        <v>25630709.063928843</v>
      </c>
      <c r="D42" s="124">
        <f>SUM(D40:D41)</f>
        <v>4235510</v>
      </c>
      <c r="E42" s="125">
        <f t="shared" si="6"/>
        <v>0.16525137831480474</v>
      </c>
      <c r="F42" s="126">
        <f>SUM(F40:F41)</f>
        <v>2903219</v>
      </c>
      <c r="G42" s="127">
        <f t="shared" si="7"/>
        <v>0.11327111523753434</v>
      </c>
      <c r="H42" s="124">
        <f>SUM(H40:H41)</f>
        <v>2984230</v>
      </c>
      <c r="I42" s="125">
        <f t="shared" si="8"/>
        <v>0.1164318159344187</v>
      </c>
    </row>
    <row r="43" spans="1:9" ht="18" thickBot="1">
      <c r="A43" s="142">
        <v>28</v>
      </c>
      <c r="B43" s="165" t="s">
        <v>50</v>
      </c>
      <c r="C43" s="113">
        <v>1195960</v>
      </c>
      <c r="D43" s="92">
        <v>607689</v>
      </c>
      <c r="E43" s="139">
        <f t="shared" si="6"/>
        <v>0.5081181644871066</v>
      </c>
      <c r="F43" s="91">
        <v>62784</v>
      </c>
      <c r="G43" s="140">
        <f t="shared" si="7"/>
        <v>0.05249673902137195</v>
      </c>
      <c r="H43" s="113">
        <v>497299</v>
      </c>
      <c r="I43" s="139">
        <f t="shared" si="8"/>
        <v>0.41581574634603163</v>
      </c>
    </row>
    <row r="44" spans="1:9" ht="18" thickBot="1">
      <c r="A44" s="117"/>
      <c r="B44" s="10" t="s">
        <v>16</v>
      </c>
      <c r="C44" s="128">
        <f>SUM(C43:C43)</f>
        <v>1195960</v>
      </c>
      <c r="D44" s="129">
        <f>SUM(D43:D43)</f>
        <v>607689</v>
      </c>
      <c r="E44" s="118">
        <f t="shared" si="6"/>
        <v>0.5081181644871066</v>
      </c>
      <c r="F44" s="130">
        <f>SUM(F43:F43)</f>
        <v>62784</v>
      </c>
      <c r="G44" s="119">
        <f t="shared" si="7"/>
        <v>0.05249673902137195</v>
      </c>
      <c r="H44" s="128">
        <f>SUM(H43:H43)</f>
        <v>497299</v>
      </c>
      <c r="I44" s="118">
        <f t="shared" si="8"/>
        <v>0.41581574634603163</v>
      </c>
    </row>
    <row r="45" spans="1:9" s="120" customFormat="1" ht="18" thickBot="1">
      <c r="A45" s="13"/>
      <c r="B45" s="17" t="s">
        <v>17</v>
      </c>
      <c r="C45" s="129">
        <f>SUM(C44+C42)</f>
        <v>26826669.063928843</v>
      </c>
      <c r="D45" s="129">
        <f>SUM(D44+D42)</f>
        <v>4843199</v>
      </c>
      <c r="E45" s="118">
        <f t="shared" si="6"/>
        <v>0.18053672591474162</v>
      </c>
      <c r="F45" s="130">
        <f>SUM(F44+F42)</f>
        <v>2966003</v>
      </c>
      <c r="G45" s="119">
        <f t="shared" si="7"/>
        <v>0.11056173216778857</v>
      </c>
      <c r="H45" s="128">
        <f>SUM(H44+H42)</f>
        <v>3481529</v>
      </c>
      <c r="I45" s="118">
        <f t="shared" si="8"/>
        <v>0.1297786539097866</v>
      </c>
    </row>
    <row r="46" spans="1:9" ht="9.75" customHeight="1">
      <c r="A46" s="143"/>
      <c r="B46" s="144"/>
      <c r="C46" s="145"/>
      <c r="D46" s="145"/>
      <c r="E46" s="190"/>
      <c r="F46" s="190"/>
      <c r="G46" s="190"/>
      <c r="H46" s="190"/>
      <c r="I46" s="190"/>
    </row>
    <row r="47" ht="15">
      <c r="H47" s="148" t="s">
        <v>40</v>
      </c>
    </row>
    <row r="50" ht="12.75">
      <c r="C50" s="7"/>
    </row>
  </sheetData>
  <sheetProtection/>
  <mergeCells count="13">
    <mergeCell ref="D4:D5"/>
    <mergeCell ref="E4:E5"/>
    <mergeCell ref="F4:F5"/>
    <mergeCell ref="G4:G5"/>
    <mergeCell ref="I4:I5"/>
    <mergeCell ref="H4:H5"/>
    <mergeCell ref="E46:I46"/>
    <mergeCell ref="A1:I1"/>
    <mergeCell ref="A2:I2"/>
    <mergeCell ref="A4:A5"/>
    <mergeCell ref="B4:B5"/>
    <mergeCell ref="C4:C5"/>
    <mergeCell ref="A3:I3"/>
  </mergeCells>
  <printOptions/>
  <pageMargins left="0.35" right="0.24" top="1.47" bottom="0.5" header="0.17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2020-12-08T06:33:23Z</cp:lastPrinted>
  <dcterms:created xsi:type="dcterms:W3CDTF">2005-03-03T10:01:26Z</dcterms:created>
  <dcterms:modified xsi:type="dcterms:W3CDTF">2020-12-09T08:04:27Z</dcterms:modified>
  <cp:category/>
  <cp:version/>
  <cp:contentType/>
  <cp:contentStatus/>
</cp:coreProperties>
</file>