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DEC.2020" sheetId="1" r:id="rId1"/>
    <sheet name="DEC 2020" sheetId="2" r:id="rId2"/>
  </sheets>
  <definedNames>
    <definedName name="_xlnm.Print_Area" localSheetId="1">'DEC 2020'!$A$1:$I$47</definedName>
    <definedName name="_xlnm.Print_Area" localSheetId="0">'DEC.2020'!$A$1:$K$48</definedName>
  </definedNames>
  <calcPr fullCalcOnLoad="1"/>
</workbook>
</file>

<file path=xl/sharedStrings.xml><?xml version="1.0" encoding="utf-8"?>
<sst xmlns="http://schemas.openxmlformats.org/spreadsheetml/2006/main" count="108" uniqueCount="56">
  <si>
    <t>BANK NAME</t>
  </si>
  <si>
    <t>TOTAL</t>
  </si>
  <si>
    <t>RRBs</t>
  </si>
  <si>
    <t>SYSTEM</t>
  </si>
  <si>
    <t>Com. Bks</t>
  </si>
  <si>
    <t>Sr. No</t>
  </si>
  <si>
    <t xml:space="preserve">(Amount ` in lacs) 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</si>
  <si>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</si>
  <si>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</si>
  <si>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</si>
  <si>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</si>
  <si>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</si>
  <si>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</si>
  <si>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</si>
  <si>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</si>
  <si>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</si>
  <si>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</si>
  <si>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</si>
  <si>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</si>
  <si>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</si>
  <si>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</si>
  <si>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</si>
  <si>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</si>
  <si>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</si>
  <si>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</si>
  <si>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</si>
  <si>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</si>
  <si>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</si>
  <si>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</si>
  <si>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</si>
  <si>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</si>
  <si>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</si>
  <si>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</si>
  <si>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</si>
  <si>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</si>
  <si>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</si>
  <si>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</si>
  <si>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</si>
  <si>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</si>
  <si>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</si>
  <si>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</si>
  <si>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</si>
  <si>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</si>
  <si>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</si>
  <si>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</si>
  <si>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</si>
  <si>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</si>
  <si>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</si>
  <si>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</si>
  <si>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</si>
  <si>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</si>
  <si>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Total Advances as on 31.12.2020</t>
  </si>
  <si>
    <t>BANKWISE PERFORMANCE UNDER NATIONAL GOALS  AS AT 31.12.2020</t>
  </si>
  <si>
    <t>BANKWISE PERFORMANCE UNDER NATIONAL  GOALS AS AT 31.12.2020</t>
  </si>
  <si>
    <t>Annexure - 32</t>
  </si>
  <si>
    <t>Annexure -32 cont.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</si>
</sst>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\ h:mm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b/>
      <sz val="10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b/>
      <sz val="10"/>
      <color rgb="FFFF0000"/>
      <name val="Tahoma"/>
      <family val="2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8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/>
    </xf>
    <xf numFmtId="10" fontId="59" fillId="0" borderId="11" xfId="58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0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vertical="center"/>
    </xf>
    <xf numFmtId="1" fontId="64" fillId="0" borderId="19" xfId="0" applyNumberFormat="1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>
      <alignment horizontal="center" vertical="center"/>
    </xf>
    <xf numFmtId="10" fontId="61" fillId="0" borderId="20" xfId="58" applyNumberFormat="1" applyFont="1" applyFill="1" applyBorder="1" applyAlignment="1">
      <alignment horizontal="center" vertical="center"/>
    </xf>
    <xf numFmtId="10" fontId="61" fillId="0" borderId="21" xfId="58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vertical="center"/>
    </xf>
    <xf numFmtId="1" fontId="64" fillId="0" borderId="22" xfId="0" applyNumberFormat="1" applyFont="1" applyFill="1" applyBorder="1" applyAlignment="1">
      <alignment horizontal="center" vertical="center"/>
    </xf>
    <xf numFmtId="10" fontId="61" fillId="0" borderId="24" xfId="58" applyNumberFormat="1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10" fontId="61" fillId="0" borderId="26" xfId="58" applyNumberFormat="1" applyFont="1" applyFill="1" applyBorder="1" applyAlignment="1">
      <alignment horizontal="center" vertical="center"/>
    </xf>
    <xf numFmtId="0" fontId="64" fillId="0" borderId="25" xfId="52" applyFont="1" applyFill="1" applyBorder="1" applyAlignment="1" applyProtection="1">
      <alignment horizontal="center" vertical="center"/>
      <protection/>
    </xf>
    <xf numFmtId="0" fontId="64" fillId="0" borderId="22" xfId="0" applyFont="1" applyFill="1" applyBorder="1" applyAlignment="1">
      <alignment horizontal="center" vertical="center"/>
    </xf>
    <xf numFmtId="1" fontId="64" fillId="0" borderId="25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0" fontId="61" fillId="0" borderId="11" xfId="58" applyNumberFormat="1" applyFont="1" applyFill="1" applyBorder="1" applyAlignment="1">
      <alignment horizontal="center" vertical="center"/>
    </xf>
    <xf numFmtId="10" fontId="61" fillId="0" borderId="28" xfId="58" applyNumberFormat="1" applyFont="1" applyFill="1" applyBorder="1" applyAlignment="1">
      <alignment horizontal="center" vertical="center"/>
    </xf>
    <xf numFmtId="10" fontId="61" fillId="0" borderId="27" xfId="58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0" fontId="61" fillId="0" borderId="29" xfId="58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10" fontId="61" fillId="0" borderId="31" xfId="58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10" fontId="61" fillId="0" borderId="33" xfId="58" applyNumberFormat="1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1" fontId="61" fillId="0" borderId="35" xfId="0" applyNumberFormat="1" applyFont="1" applyFill="1" applyBorder="1" applyAlignment="1">
      <alignment horizontal="center" vertical="center"/>
    </xf>
    <xf numFmtId="10" fontId="61" fillId="0" borderId="13" xfId="58" applyNumberFormat="1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10" fontId="61" fillId="0" borderId="39" xfId="58" applyNumberFormat="1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10" fontId="61" fillId="0" borderId="37" xfId="58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43" xfId="0" applyFont="1" applyFill="1" applyBorder="1" applyAlignment="1">
      <alignment/>
    </xf>
    <xf numFmtId="0" fontId="60" fillId="0" borderId="44" xfId="0" applyFont="1" applyFill="1" applyBorder="1" applyAlignment="1">
      <alignment/>
    </xf>
    <xf numFmtId="0" fontId="60" fillId="0" borderId="45" xfId="0" applyFont="1" applyFill="1" applyBorder="1" applyAlignment="1">
      <alignment/>
    </xf>
    <xf numFmtId="0" fontId="60" fillId="0" borderId="46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60" fillId="0" borderId="45" xfId="0" applyFont="1" applyFill="1" applyBorder="1" applyAlignment="1">
      <alignment horizontal="center"/>
    </xf>
    <xf numFmtId="1" fontId="64" fillId="0" borderId="18" xfId="0" applyNumberFormat="1" applyFont="1" applyFill="1" applyBorder="1" applyAlignment="1">
      <alignment horizontal="center" vertical="center" wrapText="1"/>
    </xf>
    <xf numFmtId="1" fontId="64" fillId="0" borderId="47" xfId="0" applyNumberFormat="1" applyFont="1" applyFill="1" applyBorder="1" applyAlignment="1">
      <alignment horizontal="center" vertical="center"/>
    </xf>
    <xf numFmtId="1" fontId="64" fillId="0" borderId="48" xfId="0" applyNumberFormat="1" applyFont="1" applyFill="1" applyBorder="1" applyAlignment="1">
      <alignment horizontal="center"/>
    </xf>
    <xf numFmtId="1" fontId="64" fillId="0" borderId="49" xfId="0" applyNumberFormat="1" applyFont="1" applyFill="1" applyBorder="1" applyAlignment="1">
      <alignment horizontal="center"/>
    </xf>
    <xf numFmtId="1" fontId="64" fillId="0" borderId="50" xfId="0" applyNumberFormat="1" applyFont="1" applyFill="1" applyBorder="1" applyAlignment="1">
      <alignment horizontal="center" vertical="center"/>
    </xf>
    <xf numFmtId="1" fontId="64" fillId="0" borderId="51" xfId="0" applyNumberFormat="1" applyFont="1" applyFill="1" applyBorder="1" applyAlignment="1">
      <alignment horizontal="center"/>
    </xf>
    <xf numFmtId="1" fontId="64" fillId="0" borderId="32" xfId="0" applyNumberFormat="1" applyFont="1" applyFill="1" applyBorder="1" applyAlignment="1">
      <alignment horizontal="center"/>
    </xf>
    <xf numFmtId="1" fontId="64" fillId="0" borderId="52" xfId="0" applyNumberFormat="1" applyFont="1" applyFill="1" applyBorder="1" applyAlignment="1">
      <alignment horizontal="center" vertical="center"/>
    </xf>
    <xf numFmtId="10" fontId="64" fillId="0" borderId="13" xfId="58" applyNumberFormat="1" applyFont="1" applyFill="1" applyBorder="1" applyAlignment="1">
      <alignment horizontal="center" vertical="center"/>
    </xf>
    <xf numFmtId="1" fontId="61" fillId="0" borderId="34" xfId="0" applyNumberFormat="1" applyFont="1" applyFill="1" applyBorder="1" applyAlignment="1">
      <alignment horizontal="center" vertical="center"/>
    </xf>
    <xf numFmtId="10" fontId="64" fillId="0" borderId="18" xfId="58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66" fillId="0" borderId="0" xfId="0" applyNumberFormat="1" applyFont="1" applyFill="1" applyBorder="1" applyAlignment="1">
      <alignment vertical="center"/>
    </xf>
    <xf numFmtId="0" fontId="59" fillId="0" borderId="53" xfId="0" applyFont="1" applyFill="1" applyBorder="1" applyAlignment="1">
      <alignment vertical="center"/>
    </xf>
    <xf numFmtId="0" fontId="64" fillId="0" borderId="27" xfId="0" applyFont="1" applyFill="1" applyBorder="1" applyAlignment="1">
      <alignment horizontal="center" vertical="center"/>
    </xf>
    <xf numFmtId="10" fontId="61" fillId="0" borderId="54" xfId="58" applyNumberFormat="1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10" fontId="61" fillId="0" borderId="53" xfId="58" applyNumberFormat="1" applyFont="1" applyFill="1" applyBorder="1" applyAlignment="1">
      <alignment horizontal="center" vertical="center"/>
    </xf>
    <xf numFmtId="1" fontId="64" fillId="0" borderId="55" xfId="0" applyNumberFormat="1" applyFont="1" applyFill="1" applyBorder="1" applyAlignment="1">
      <alignment horizontal="center" vertical="center" wrapText="1"/>
    </xf>
    <xf numFmtId="1" fontId="64" fillId="0" borderId="12" xfId="0" applyNumberFormat="1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10" fontId="61" fillId="0" borderId="58" xfId="58" applyNumberFormat="1" applyFont="1" applyFill="1" applyBorder="1" applyAlignment="1">
      <alignment horizontal="center" vertical="center"/>
    </xf>
    <xf numFmtId="1" fontId="64" fillId="0" borderId="56" xfId="0" applyNumberFormat="1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vertical="center"/>
    </xf>
    <xf numFmtId="0" fontId="58" fillId="0" borderId="51" xfId="0" applyFont="1" applyFill="1" applyBorder="1" applyAlignment="1">
      <alignment vertical="center"/>
    </xf>
    <xf numFmtId="1" fontId="64" fillId="0" borderId="23" xfId="0" applyNumberFormat="1" applyFont="1" applyFill="1" applyBorder="1" applyAlignment="1">
      <alignment horizontal="center" vertical="center"/>
    </xf>
    <xf numFmtId="1" fontId="64" fillId="0" borderId="60" xfId="0" applyNumberFormat="1" applyFont="1" applyFill="1" applyBorder="1" applyAlignment="1">
      <alignment horizontal="center" vertical="center"/>
    </xf>
    <xf numFmtId="1" fontId="64" fillId="0" borderId="30" xfId="0" applyNumberFormat="1" applyFont="1" applyFill="1" applyBorder="1" applyAlignment="1">
      <alignment horizontal="center" vertical="center"/>
    </xf>
    <xf numFmtId="1" fontId="64" fillId="0" borderId="22" xfId="0" applyNumberFormat="1" applyFont="1" applyFill="1" applyBorder="1" applyAlignment="1">
      <alignment horizontal="center" vertical="center" wrapText="1"/>
    </xf>
    <xf numFmtId="1" fontId="64" fillId="0" borderId="30" xfId="0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10" fontId="61" fillId="0" borderId="45" xfId="58" applyNumberFormat="1" applyFont="1" applyFill="1" applyBorder="1" applyAlignment="1">
      <alignment horizontal="center"/>
    </xf>
    <xf numFmtId="10" fontId="61" fillId="0" borderId="46" xfId="58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61" fillId="0" borderId="24" xfId="58" applyNumberFormat="1" applyFont="1" applyFill="1" applyBorder="1" applyAlignment="1">
      <alignment horizontal="center"/>
    </xf>
    <xf numFmtId="10" fontId="61" fillId="0" borderId="26" xfId="58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61" fillId="0" borderId="11" xfId="0" applyNumberFormat="1" applyFont="1" applyFill="1" applyBorder="1" applyAlignment="1">
      <alignment horizontal="center"/>
    </xf>
    <xf numFmtId="10" fontId="61" fillId="0" borderId="11" xfId="58" applyNumberFormat="1" applyFont="1" applyFill="1" applyBorder="1" applyAlignment="1">
      <alignment horizontal="center"/>
    </xf>
    <xf numFmtId="1" fontId="61" fillId="0" borderId="35" xfId="0" applyNumberFormat="1" applyFont="1" applyFill="1" applyBorder="1" applyAlignment="1">
      <alignment horizontal="center"/>
    </xf>
    <xf numFmtId="10" fontId="61" fillId="0" borderId="13" xfId="58" applyNumberFormat="1" applyFont="1" applyFill="1" applyBorder="1" applyAlignment="1">
      <alignment horizontal="center"/>
    </xf>
    <xf numFmtId="1" fontId="61" fillId="0" borderId="34" xfId="0" applyNumberFormat="1" applyFont="1" applyFill="1" applyBorder="1" applyAlignment="1">
      <alignment horizontal="center"/>
    </xf>
    <xf numFmtId="1" fontId="61" fillId="0" borderId="44" xfId="0" applyNumberFormat="1" applyFont="1" applyFill="1" applyBorder="1" applyAlignment="1">
      <alignment horizontal="center"/>
    </xf>
    <xf numFmtId="1" fontId="61" fillId="0" borderId="43" xfId="0" applyNumberFormat="1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10" fontId="61" fillId="0" borderId="20" xfId="58" applyNumberFormat="1" applyFont="1" applyFill="1" applyBorder="1" applyAlignment="1">
      <alignment horizontal="center"/>
    </xf>
    <xf numFmtId="10" fontId="61" fillId="0" borderId="21" xfId="58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1" fillId="0" borderId="44" xfId="0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10" fontId="61" fillId="0" borderId="31" xfId="58" applyNumberFormat="1" applyFont="1" applyFill="1" applyBorder="1" applyAlignment="1">
      <alignment horizontal="center"/>
    </xf>
    <xf numFmtId="10" fontId="61" fillId="0" borderId="33" xfId="58" applyNumberFormat="1" applyFont="1" applyFill="1" applyBorder="1" applyAlignment="1">
      <alignment horizontal="center"/>
    </xf>
    <xf numFmtId="1" fontId="64" fillId="0" borderId="11" xfId="0" applyNumberFormat="1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horizontal="center" vertical="center"/>
    </xf>
    <xf numFmtId="10" fontId="61" fillId="0" borderId="0" xfId="58" applyNumberFormat="1" applyFont="1" applyFill="1" applyBorder="1" applyAlignment="1">
      <alignment horizontal="center" vertical="center"/>
    </xf>
    <xf numFmtId="1" fontId="64" fillId="0" borderId="57" xfId="0" applyNumberFormat="1" applyFont="1" applyFill="1" applyBorder="1" applyAlignment="1">
      <alignment horizontal="center" vertical="center"/>
    </xf>
    <xf numFmtId="1" fontId="64" fillId="0" borderId="36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vertical="center"/>
    </xf>
    <xf numFmtId="0" fontId="60" fillId="0" borderId="62" xfId="0" applyFont="1" applyFill="1" applyBorder="1" applyAlignment="1">
      <alignment horizontal="center"/>
    </xf>
    <xf numFmtId="0" fontId="59" fillId="0" borderId="63" xfId="0" applyFont="1" applyFill="1" applyBorder="1" applyAlignment="1">
      <alignment/>
    </xf>
    <xf numFmtId="0" fontId="61" fillId="0" borderId="64" xfId="0" applyFont="1" applyFill="1" applyBorder="1" applyAlignment="1">
      <alignment horizontal="center"/>
    </xf>
    <xf numFmtId="10" fontId="61" fillId="0" borderId="39" xfId="58" applyNumberFormat="1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10" fontId="61" fillId="0" borderId="37" xfId="58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58" fillId="0" borderId="61" xfId="0" applyFont="1" applyFill="1" applyBorder="1" applyAlignment="1">
      <alignment/>
    </xf>
    <xf numFmtId="1" fontId="64" fillId="0" borderId="65" xfId="0" applyNumberFormat="1" applyFont="1" applyFill="1" applyBorder="1" applyAlignment="1">
      <alignment horizontal="center" vertical="center"/>
    </xf>
    <xf numFmtId="1" fontId="61" fillId="0" borderId="11" xfId="58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5" fillId="0" borderId="67" xfId="0" applyFont="1" applyFill="1" applyBorder="1" applyAlignment="1">
      <alignment horizontal="center" vertical="top" wrapText="1"/>
    </xf>
    <xf numFmtId="0" fontId="65" fillId="0" borderId="68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right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right"/>
    </xf>
    <xf numFmtId="0" fontId="59" fillId="0" borderId="14" xfId="0" applyFont="1" applyFill="1" applyBorder="1" applyAlignment="1">
      <alignment horizontal="right"/>
    </xf>
    <xf numFmtId="0" fontId="59" fillId="0" borderId="53" xfId="0" applyFont="1" applyFill="1" applyBorder="1" applyAlignment="1">
      <alignment horizontal="right"/>
    </xf>
    <xf numFmtId="0" fontId="59" fillId="0" borderId="54" xfId="0" applyFont="1" applyFill="1" applyBorder="1" applyAlignment="1">
      <alignment horizontal="right"/>
    </xf>
    <xf numFmtId="0" fontId="65" fillId="0" borderId="57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left" vertical="center"/>
    </xf>
    <xf numFmtId="0" fontId="65" fillId="0" borderId="62" xfId="0" applyFont="1" applyFill="1" applyBorder="1" applyAlignment="1">
      <alignment horizontal="left" vertical="center"/>
    </xf>
    <xf numFmtId="0" fontId="69" fillId="0" borderId="53" xfId="0" applyFont="1" applyFill="1" applyBorder="1" applyAlignment="1">
      <alignment horizontal="right" vertical="center"/>
    </xf>
    <xf numFmtId="0" fontId="70" fillId="0" borderId="17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35" xfId="0" applyFont="1" applyFill="1" applyBorder="1" applyAlignment="1">
      <alignment vertical="center" wrapText="1"/>
    </xf>
    <xf numFmtId="0" fontId="60" fillId="0" borderId="41" xfId="0" applyFont="1" applyFill="1" applyBorder="1" applyAlignment="1">
      <alignment horizontal="center" vertical="top"/>
    </xf>
    <xf numFmtId="0" fontId="60" fillId="0" borderId="71" xfId="0" applyFont="1" applyFill="1" applyBorder="1" applyAlignment="1">
      <alignment horizontal="center" vertical="top"/>
    </xf>
    <xf numFmtId="0" fontId="60" fillId="0" borderId="55" xfId="0" applyFont="1" applyFill="1" applyBorder="1" applyAlignment="1">
      <alignment horizontal="left" vertical="top"/>
    </xf>
    <xf numFmtId="0" fontId="60" fillId="0" borderId="72" xfId="0" applyFont="1" applyFill="1" applyBorder="1" applyAlignment="1">
      <alignment horizontal="left" vertical="top"/>
    </xf>
    <xf numFmtId="0" fontId="60" fillId="0" borderId="55" xfId="0" applyFont="1" applyFill="1" applyBorder="1" applyAlignment="1">
      <alignment horizontal="center" vertical="top" wrapText="1"/>
    </xf>
    <xf numFmtId="0" fontId="60" fillId="0" borderId="72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0" fontId="60" fillId="0" borderId="35" xfId="0" applyFont="1" applyFill="1" applyBorder="1" applyAlignment="1">
      <alignment horizontal="right"/>
    </xf>
    <xf numFmtId="0" fontId="60" fillId="0" borderId="28" xfId="0" applyFont="1" applyFill="1" applyBorder="1" applyAlignment="1">
      <alignment horizontal="center" vertical="top" wrapText="1"/>
    </xf>
    <xf numFmtId="0" fontId="60" fillId="0" borderId="62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70" zoomScaleSheetLayoutView="70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7" sqref="C17"/>
    </sheetView>
  </sheetViews>
  <sheetFormatPr defaultColWidth="9.140625" defaultRowHeight="409.5" customHeight="1"/>
  <cols>
    <col min="1" max="1" width="6.421875" style="2" customWidth="1"/>
    <col min="2" max="2" width="36.421875" style="0" customWidth="1"/>
    <col min="3" max="3" width="15.7109375" style="6" customWidth="1"/>
    <col min="4" max="4" width="15.8515625" style="6" customWidth="1"/>
    <col min="5" max="5" width="14.00390625" style="0" customWidth="1"/>
    <col min="6" max="6" width="16.140625" style="6" customWidth="1"/>
    <col min="7" max="7" width="15.7109375" style="0" customWidth="1"/>
    <col min="8" max="8" width="13.140625" style="6" customWidth="1"/>
    <col min="9" max="9" width="15.421875" style="0" customWidth="1"/>
    <col min="10" max="10" width="13.8515625" style="6" customWidth="1"/>
    <col min="11" max="11" width="14.7109375" style="0" customWidth="1"/>
  </cols>
  <sheetData>
    <row r="1" spans="1:11" ht="3.75" customHeight="1">
      <c r="A1" s="8"/>
      <c r="B1" s="1"/>
      <c r="C1" s="5"/>
      <c r="D1" s="169"/>
      <c r="E1" s="169"/>
      <c r="F1" s="169"/>
      <c r="G1" s="169"/>
      <c r="I1" s="3"/>
      <c r="K1" s="3"/>
    </row>
    <row r="2" spans="1:11" ht="34.5" customHeight="1" thickBot="1">
      <c r="A2" s="73"/>
      <c r="B2" s="144"/>
      <c r="C2" s="144"/>
      <c r="D2" s="144"/>
      <c r="E2" s="144"/>
      <c r="F2" s="145"/>
      <c r="G2" s="145"/>
      <c r="H2" s="145"/>
      <c r="I2" s="172" t="s">
        <v>54</v>
      </c>
      <c r="J2" s="172"/>
      <c r="K2" s="172"/>
    </row>
    <row r="3" spans="1:11" ht="29.25" customHeight="1" thickBot="1">
      <c r="A3" s="175" t="s">
        <v>52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21" customHeight="1" thickBot="1">
      <c r="A4" s="180" t="s">
        <v>6</v>
      </c>
      <c r="B4" s="181"/>
      <c r="C4" s="181"/>
      <c r="D4" s="182"/>
      <c r="E4" s="182"/>
      <c r="F4" s="182"/>
      <c r="G4" s="182"/>
      <c r="H4" s="182"/>
      <c r="I4" s="182"/>
      <c r="J4" s="182"/>
      <c r="K4" s="183"/>
    </row>
    <row r="5" spans="1:11" s="2" customFormat="1" ht="24.75" customHeight="1">
      <c r="A5" s="186" t="s">
        <v>5</v>
      </c>
      <c r="B5" s="188" t="s">
        <v>0</v>
      </c>
      <c r="C5" s="170" t="s">
        <v>51</v>
      </c>
      <c r="D5" s="184" t="s">
        <v>12</v>
      </c>
      <c r="E5" s="178" t="s">
        <v>7</v>
      </c>
      <c r="F5" s="184" t="s">
        <v>13</v>
      </c>
      <c r="G5" s="178" t="s">
        <v>7</v>
      </c>
      <c r="H5" s="184" t="s">
        <v>14</v>
      </c>
      <c r="I5" s="178" t="s">
        <v>7</v>
      </c>
      <c r="J5" s="184" t="s">
        <v>15</v>
      </c>
      <c r="K5" s="173" t="s">
        <v>7</v>
      </c>
    </row>
    <row r="6" spans="1:11" ht="18" customHeight="1" thickBot="1">
      <c r="A6" s="187"/>
      <c r="B6" s="189"/>
      <c r="C6" s="171"/>
      <c r="D6" s="185"/>
      <c r="E6" s="179"/>
      <c r="F6" s="185"/>
      <c r="G6" s="179"/>
      <c r="H6" s="185"/>
      <c r="I6" s="179"/>
      <c r="J6" s="185"/>
      <c r="K6" s="174"/>
    </row>
    <row r="7" spans="1:11" ht="21.75" customHeight="1" thickBot="1">
      <c r="A7" s="19"/>
      <c r="B7" s="18" t="s">
        <v>11</v>
      </c>
      <c r="C7" s="20"/>
      <c r="D7" s="21"/>
      <c r="E7" s="22"/>
      <c r="F7" s="21"/>
      <c r="G7" s="22"/>
      <c r="H7" s="23"/>
      <c r="I7" s="23"/>
      <c r="J7" s="24">
        <f>J7</f>
        <v>0</v>
      </c>
      <c r="K7" s="25"/>
    </row>
    <row r="8" spans="1:11" ht="24.75" customHeight="1">
      <c r="A8" s="26">
        <v>1</v>
      </c>
      <c r="B8" s="27" t="s">
        <v>22</v>
      </c>
      <c r="C8" s="28">
        <v>4792652</v>
      </c>
      <c r="D8" s="29">
        <v>2835343</v>
      </c>
      <c r="E8" s="30">
        <f aca="true" t="shared" si="0" ref="E8:E20">SUM(D8/C8)</f>
        <v>0.59160210255199</v>
      </c>
      <c r="F8" s="114">
        <v>1479201</v>
      </c>
      <c r="G8" s="30">
        <f aca="true" t="shared" si="1" ref="G8:G20">SUM(F8/C8)</f>
        <v>0.3086393504055792</v>
      </c>
      <c r="H8" s="163">
        <v>121309</v>
      </c>
      <c r="I8" s="31">
        <f>SUM(H8/C8)</f>
        <v>0.025311455953822642</v>
      </c>
      <c r="J8" s="29">
        <v>408731</v>
      </c>
      <c r="K8" s="30">
        <f>SUM(J8/C8)</f>
        <v>0.0852828454893032</v>
      </c>
    </row>
    <row r="9" spans="1:11" ht="24.75" customHeight="1">
      <c r="A9" s="32">
        <v>2</v>
      </c>
      <c r="B9" s="33" t="s">
        <v>32</v>
      </c>
      <c r="C9" s="28">
        <v>1184302</v>
      </c>
      <c r="D9" s="34">
        <v>1005250</v>
      </c>
      <c r="E9" s="35">
        <f t="shared" si="0"/>
        <v>0.8488122117500435</v>
      </c>
      <c r="F9" s="34">
        <v>596803</v>
      </c>
      <c r="G9" s="35">
        <f t="shared" si="1"/>
        <v>0.5039280521353506</v>
      </c>
      <c r="H9" s="36">
        <v>11845</v>
      </c>
      <c r="I9" s="37">
        <f aca="true" t="shared" si="2" ref="I9:I46">SUM(H9/C9)</f>
        <v>0.010001671870857265</v>
      </c>
      <c r="J9" s="34">
        <v>163208</v>
      </c>
      <c r="K9" s="35">
        <f aca="true" t="shared" si="3" ref="K9:K46">SUM(J9/C9)</f>
        <v>0.13780944387495758</v>
      </c>
    </row>
    <row r="10" spans="1:14" ht="24.75" customHeight="1">
      <c r="A10" s="26">
        <v>3</v>
      </c>
      <c r="B10" s="33" t="s">
        <v>9</v>
      </c>
      <c r="C10" s="28">
        <v>469781</v>
      </c>
      <c r="D10" s="34">
        <v>401233</v>
      </c>
      <c r="E10" s="35">
        <f>SUM(D10/C10)</f>
        <v>0.8540852014023556</v>
      </c>
      <c r="F10" s="34">
        <v>122763</v>
      </c>
      <c r="G10" s="35">
        <f t="shared" si="1"/>
        <v>0.26131963617089665</v>
      </c>
      <c r="H10" s="36">
        <v>5084</v>
      </c>
      <c r="I10" s="37">
        <f t="shared" si="2"/>
        <v>0.010822063897858789</v>
      </c>
      <c r="J10" s="34">
        <v>113304</v>
      </c>
      <c r="K10" s="35">
        <f t="shared" si="3"/>
        <v>0.24118472224291745</v>
      </c>
      <c r="N10" s="4"/>
    </row>
    <row r="11" spans="1:11" ht="24.75" customHeight="1">
      <c r="A11" s="32">
        <v>4</v>
      </c>
      <c r="B11" s="33" t="s">
        <v>23</v>
      </c>
      <c r="C11" s="28">
        <v>546930</v>
      </c>
      <c r="D11" s="34">
        <v>288772</v>
      </c>
      <c r="E11" s="35">
        <f t="shared" si="0"/>
        <v>0.527987128151683</v>
      </c>
      <c r="F11" s="39">
        <v>101299</v>
      </c>
      <c r="G11" s="35">
        <f t="shared" si="1"/>
        <v>0.18521382992339055</v>
      </c>
      <c r="H11" s="36">
        <v>12889</v>
      </c>
      <c r="I11" s="37">
        <f t="shared" si="2"/>
        <v>0.023566087067814896</v>
      </c>
      <c r="J11" s="34">
        <v>95680</v>
      </c>
      <c r="K11" s="35">
        <f t="shared" si="3"/>
        <v>0.17494012030790046</v>
      </c>
    </row>
    <row r="12" spans="1:11" ht="24.75" customHeight="1">
      <c r="A12" s="26">
        <v>5</v>
      </c>
      <c r="B12" s="33" t="s">
        <v>33</v>
      </c>
      <c r="C12" s="28">
        <v>707995</v>
      </c>
      <c r="D12" s="34">
        <v>434246</v>
      </c>
      <c r="E12" s="35">
        <f t="shared" si="0"/>
        <v>0.6133461394501374</v>
      </c>
      <c r="F12" s="39">
        <v>268302</v>
      </c>
      <c r="G12" s="35">
        <f t="shared" si="1"/>
        <v>0.3789603033919731</v>
      </c>
      <c r="H12" s="36">
        <v>5345</v>
      </c>
      <c r="I12" s="37">
        <f t="shared" si="2"/>
        <v>0.007549488343844236</v>
      </c>
      <c r="J12" s="34">
        <v>83041</v>
      </c>
      <c r="K12" s="35">
        <f t="shared" si="3"/>
        <v>0.11729037634446571</v>
      </c>
    </row>
    <row r="13" spans="1:11" ht="24.75" customHeight="1">
      <c r="A13" s="32">
        <v>6</v>
      </c>
      <c r="B13" s="33" t="s">
        <v>34</v>
      </c>
      <c r="C13" s="28">
        <v>50424</v>
      </c>
      <c r="D13" s="34">
        <v>26711</v>
      </c>
      <c r="E13" s="35">
        <f t="shared" si="0"/>
        <v>0.5297279073457084</v>
      </c>
      <c r="F13" s="39">
        <v>3052</v>
      </c>
      <c r="G13" s="35">
        <f t="shared" si="1"/>
        <v>0.06052673330160241</v>
      </c>
      <c r="H13" s="36">
        <v>0</v>
      </c>
      <c r="I13" s="37">
        <f t="shared" si="2"/>
        <v>0</v>
      </c>
      <c r="J13" s="34">
        <v>7515</v>
      </c>
      <c r="K13" s="35">
        <f t="shared" si="3"/>
        <v>0.14903617325083293</v>
      </c>
    </row>
    <row r="14" spans="1:11" ht="24.75" customHeight="1">
      <c r="A14" s="26">
        <v>7</v>
      </c>
      <c r="B14" s="33" t="s">
        <v>24</v>
      </c>
      <c r="C14" s="28">
        <v>1007313</v>
      </c>
      <c r="D14" s="34">
        <v>656926</v>
      </c>
      <c r="E14" s="35">
        <f t="shared" si="0"/>
        <v>0.6521567774862431</v>
      </c>
      <c r="F14" s="39">
        <v>363166</v>
      </c>
      <c r="G14" s="35">
        <f t="shared" si="1"/>
        <v>0.3605294481457104</v>
      </c>
      <c r="H14" s="36">
        <v>24</v>
      </c>
      <c r="I14" s="37">
        <f t="shared" si="2"/>
        <v>2.382576220102391E-05</v>
      </c>
      <c r="J14" s="34">
        <v>154101</v>
      </c>
      <c r="K14" s="35">
        <f t="shared" si="3"/>
        <v>0.15298224087249943</v>
      </c>
    </row>
    <row r="15" spans="1:11" ht="24.75" customHeight="1">
      <c r="A15" s="32">
        <v>8</v>
      </c>
      <c r="B15" s="33" t="s">
        <v>25</v>
      </c>
      <c r="C15" s="28">
        <v>311788</v>
      </c>
      <c r="D15" s="34">
        <v>219701</v>
      </c>
      <c r="E15" s="35">
        <f t="shared" si="0"/>
        <v>0.7046486715332213</v>
      </c>
      <c r="F15" s="34">
        <v>76337</v>
      </c>
      <c r="G15" s="35">
        <f t="shared" si="1"/>
        <v>0.244836234877545</v>
      </c>
      <c r="H15" s="38">
        <v>0</v>
      </c>
      <c r="I15" s="37">
        <f t="shared" si="2"/>
        <v>0</v>
      </c>
      <c r="J15" s="34">
        <v>52317</v>
      </c>
      <c r="K15" s="35">
        <f t="shared" si="3"/>
        <v>0.16779670801955174</v>
      </c>
    </row>
    <row r="16" spans="1:11" ht="24.75" customHeight="1">
      <c r="A16" s="26">
        <v>9</v>
      </c>
      <c r="B16" s="33" t="s">
        <v>26</v>
      </c>
      <c r="C16" s="28">
        <v>457048</v>
      </c>
      <c r="D16" s="34">
        <v>377817</v>
      </c>
      <c r="E16" s="35">
        <f t="shared" si="0"/>
        <v>0.8266462165899424</v>
      </c>
      <c r="F16" s="34">
        <v>145320</v>
      </c>
      <c r="G16" s="35">
        <f t="shared" si="1"/>
        <v>0.31795347534613433</v>
      </c>
      <c r="H16" s="36">
        <v>0</v>
      </c>
      <c r="I16" s="37">
        <f t="shared" si="2"/>
        <v>0</v>
      </c>
      <c r="J16" s="34">
        <v>71568</v>
      </c>
      <c r="K16" s="35">
        <f t="shared" si="3"/>
        <v>0.1565874919045702</v>
      </c>
    </row>
    <row r="17" spans="1:11" ht="24.75" customHeight="1">
      <c r="A17" s="32">
        <v>10</v>
      </c>
      <c r="B17" s="33" t="s">
        <v>27</v>
      </c>
      <c r="C17" s="28">
        <v>551511</v>
      </c>
      <c r="D17" s="34">
        <v>515370</v>
      </c>
      <c r="E17" s="35">
        <f t="shared" si="0"/>
        <v>0.9344691221027324</v>
      </c>
      <c r="F17" s="34">
        <v>148996</v>
      </c>
      <c r="G17" s="35">
        <f t="shared" si="1"/>
        <v>0.27015961603667016</v>
      </c>
      <c r="H17" s="40">
        <v>364</v>
      </c>
      <c r="I17" s="37">
        <f t="shared" si="2"/>
        <v>0.0006600049681692658</v>
      </c>
      <c r="J17" s="34">
        <v>161555</v>
      </c>
      <c r="K17" s="35">
        <f t="shared" si="3"/>
        <v>0.29293160063897183</v>
      </c>
    </row>
    <row r="18" spans="1:11" ht="24.75" customHeight="1">
      <c r="A18" s="26">
        <v>11</v>
      </c>
      <c r="B18" s="33" t="s">
        <v>28</v>
      </c>
      <c r="C18" s="28">
        <v>6573436</v>
      </c>
      <c r="D18" s="34">
        <v>1506172</v>
      </c>
      <c r="E18" s="35">
        <f t="shared" si="0"/>
        <v>0.2291300926942926</v>
      </c>
      <c r="F18" s="39">
        <v>632078</v>
      </c>
      <c r="G18" s="35">
        <f t="shared" si="1"/>
        <v>0.09615640891612849</v>
      </c>
      <c r="H18" s="36">
        <v>88223</v>
      </c>
      <c r="I18" s="37">
        <f t="shared" si="2"/>
        <v>0.01342113926415348</v>
      </c>
      <c r="J18" s="34">
        <v>263316</v>
      </c>
      <c r="K18" s="35">
        <f t="shared" si="3"/>
        <v>0.04005758936422291</v>
      </c>
    </row>
    <row r="19" spans="1:11" ht="24.75" customHeight="1" thickBot="1">
      <c r="A19" s="32">
        <v>12</v>
      </c>
      <c r="B19" s="33" t="s">
        <v>29</v>
      </c>
      <c r="C19" s="28">
        <v>863357</v>
      </c>
      <c r="D19" s="34">
        <v>576970</v>
      </c>
      <c r="E19" s="35">
        <f t="shared" si="0"/>
        <v>0.668286699476578</v>
      </c>
      <c r="F19" s="34">
        <v>240992</v>
      </c>
      <c r="G19" s="35">
        <f t="shared" si="1"/>
        <v>0.27913366081470353</v>
      </c>
      <c r="H19" s="36">
        <v>4623</v>
      </c>
      <c r="I19" s="37">
        <f t="shared" si="2"/>
        <v>0.005354679466315788</v>
      </c>
      <c r="J19" s="34">
        <v>99319</v>
      </c>
      <c r="K19" s="35">
        <f t="shared" si="3"/>
        <v>0.11503815918559762</v>
      </c>
    </row>
    <row r="20" spans="1:11" ht="24.75" customHeight="1" thickBot="1">
      <c r="A20" s="41"/>
      <c r="B20" s="42" t="s">
        <v>1</v>
      </c>
      <c r="C20" s="72">
        <f>SUM(C8:C19)</f>
        <v>17516537</v>
      </c>
      <c r="D20" s="72">
        <f>SUM(D8:D19)</f>
        <v>8844511</v>
      </c>
      <c r="E20" s="45">
        <f t="shared" si="0"/>
        <v>0.504923490299481</v>
      </c>
      <c r="F20" s="72">
        <f>SUM(F8:F19)</f>
        <v>4178309</v>
      </c>
      <c r="G20" s="46">
        <f t="shared" si="1"/>
        <v>0.2385351054263751</v>
      </c>
      <c r="H20" s="72">
        <f>SUM(H8:H19)</f>
        <v>249706</v>
      </c>
      <c r="I20" s="47">
        <f t="shared" si="2"/>
        <v>0.014255443299095021</v>
      </c>
      <c r="J20" s="72">
        <f>SUM(J8:J19)</f>
        <v>1673655</v>
      </c>
      <c r="K20" s="46">
        <f t="shared" si="3"/>
        <v>0.0955471392547511</v>
      </c>
    </row>
    <row r="21" spans="1:11" ht="20.25" customHeight="1" thickBot="1">
      <c r="A21" s="41"/>
      <c r="B21" s="95" t="s">
        <v>31</v>
      </c>
      <c r="C21" s="96"/>
      <c r="D21" s="96"/>
      <c r="E21" s="97"/>
      <c r="F21" s="96"/>
      <c r="G21" s="97"/>
      <c r="H21" s="98"/>
      <c r="I21" s="99"/>
      <c r="J21" s="96"/>
      <c r="K21" s="97"/>
    </row>
    <row r="22" spans="1:11" ht="24.75" customHeight="1">
      <c r="A22" s="102">
        <v>13</v>
      </c>
      <c r="B22" s="107" t="s">
        <v>46</v>
      </c>
      <c r="C22" s="100">
        <v>207518</v>
      </c>
      <c r="D22" s="152">
        <v>184909</v>
      </c>
      <c r="E22" s="49">
        <f>SUM(D22/C22)</f>
        <v>0.8910504149037674</v>
      </c>
      <c r="F22" s="103">
        <v>113763</v>
      </c>
      <c r="G22" s="105">
        <f>SUM(F22/C22)</f>
        <v>0.5482078663055735</v>
      </c>
      <c r="H22" s="104">
        <v>0</v>
      </c>
      <c r="I22" s="49">
        <f>SUM(H22/C22)</f>
        <v>0</v>
      </c>
      <c r="J22" s="106">
        <v>39014</v>
      </c>
      <c r="K22" s="49">
        <f>SUM(J22/C22)</f>
        <v>0.18800296841719755</v>
      </c>
    </row>
    <row r="23" spans="1:11" ht="24.75" customHeight="1">
      <c r="A23" s="165">
        <v>14</v>
      </c>
      <c r="B23" s="166" t="s">
        <v>47</v>
      </c>
      <c r="C23" s="28">
        <v>65076</v>
      </c>
      <c r="D23" s="34">
        <v>24768</v>
      </c>
      <c r="E23" s="35">
        <f aca="true" t="shared" si="4" ref="E23:E36">SUM(D23/C23)</f>
        <v>0.38060114327862804</v>
      </c>
      <c r="F23" s="34">
        <v>2086</v>
      </c>
      <c r="G23" s="35">
        <f aca="true" t="shared" si="5" ref="G23:G36">SUM(F23/C23)</f>
        <v>0.032054828200872826</v>
      </c>
      <c r="H23" s="38">
        <v>0</v>
      </c>
      <c r="I23" s="37">
        <f aca="true" t="shared" si="6" ref="I23:I29">SUM(H23/C23)</f>
        <v>0</v>
      </c>
      <c r="J23" s="34">
        <v>12138</v>
      </c>
      <c r="K23" s="35">
        <f t="shared" si="3"/>
        <v>0.1865203761755486</v>
      </c>
    </row>
    <row r="24" spans="1:11" ht="24.75" customHeight="1">
      <c r="A24" s="165">
        <v>15</v>
      </c>
      <c r="B24" s="166" t="s">
        <v>48</v>
      </c>
      <c r="C24" s="28">
        <v>4082222</v>
      </c>
      <c r="D24" s="34">
        <v>2237298</v>
      </c>
      <c r="E24" s="35">
        <f t="shared" si="4"/>
        <v>0.5480588757789263</v>
      </c>
      <c r="F24" s="34">
        <v>1052385</v>
      </c>
      <c r="G24" s="35">
        <f t="shared" si="5"/>
        <v>0.25779710167648895</v>
      </c>
      <c r="H24" s="38">
        <v>0</v>
      </c>
      <c r="I24" s="37">
        <f t="shared" si="6"/>
        <v>0</v>
      </c>
      <c r="J24" s="34">
        <v>241874</v>
      </c>
      <c r="K24" s="35">
        <f t="shared" si="3"/>
        <v>0.059250574809503256</v>
      </c>
    </row>
    <row r="25" spans="1:11" ht="24.75" customHeight="1">
      <c r="A25" s="165">
        <v>16</v>
      </c>
      <c r="B25" s="166" t="s">
        <v>49</v>
      </c>
      <c r="C25" s="28">
        <v>1566416</v>
      </c>
      <c r="D25" s="34">
        <v>847059</v>
      </c>
      <c r="E25" s="35">
        <f t="shared" si="4"/>
        <v>0.5407624794435195</v>
      </c>
      <c r="F25" s="34">
        <v>301772</v>
      </c>
      <c r="G25" s="35">
        <f t="shared" si="5"/>
        <v>0.192651249731872</v>
      </c>
      <c r="H25" s="38">
        <v>0</v>
      </c>
      <c r="I25" s="37">
        <f t="shared" si="6"/>
        <v>0</v>
      </c>
      <c r="J25" s="34">
        <v>259492</v>
      </c>
      <c r="K25" s="35">
        <f t="shared" si="3"/>
        <v>0.16565969704088823</v>
      </c>
    </row>
    <row r="26" spans="1:11" ht="24.75" customHeight="1">
      <c r="A26" s="165">
        <v>17</v>
      </c>
      <c r="B26" s="166" t="s">
        <v>35</v>
      </c>
      <c r="C26" s="28">
        <v>472655</v>
      </c>
      <c r="D26" s="34">
        <v>353326</v>
      </c>
      <c r="E26" s="35">
        <f t="shared" si="4"/>
        <v>0.7475346711660725</v>
      </c>
      <c r="F26" s="34">
        <v>208803</v>
      </c>
      <c r="G26" s="35">
        <f t="shared" si="5"/>
        <v>0.44176619310067594</v>
      </c>
      <c r="H26" s="38">
        <v>0</v>
      </c>
      <c r="I26" s="37">
        <f t="shared" si="6"/>
        <v>0</v>
      </c>
      <c r="J26" s="34">
        <v>34557</v>
      </c>
      <c r="K26" s="35">
        <f t="shared" si="3"/>
        <v>0.0731125239339476</v>
      </c>
    </row>
    <row r="27" spans="1:11" ht="24.75" customHeight="1">
      <c r="A27" s="165">
        <v>18</v>
      </c>
      <c r="B27" s="166" t="s">
        <v>36</v>
      </c>
      <c r="C27" s="28">
        <v>243128</v>
      </c>
      <c r="D27" s="34">
        <v>146811</v>
      </c>
      <c r="E27" s="35">
        <f t="shared" si="4"/>
        <v>0.6038424204534237</v>
      </c>
      <c r="F27" s="34">
        <v>25192</v>
      </c>
      <c r="G27" s="35">
        <f t="shared" si="5"/>
        <v>0.10361620216511468</v>
      </c>
      <c r="H27" s="38">
        <v>0</v>
      </c>
      <c r="I27" s="37">
        <f t="shared" si="6"/>
        <v>0</v>
      </c>
      <c r="J27" s="34">
        <v>55475</v>
      </c>
      <c r="K27" s="35">
        <f t="shared" si="3"/>
        <v>0.22817199170807148</v>
      </c>
    </row>
    <row r="28" spans="1:11" ht="24.75" customHeight="1">
      <c r="A28" s="165">
        <v>19</v>
      </c>
      <c r="B28" s="166" t="s">
        <v>37</v>
      </c>
      <c r="C28" s="28">
        <v>100570</v>
      </c>
      <c r="D28" s="34">
        <v>50243</v>
      </c>
      <c r="E28" s="35">
        <f t="shared" si="4"/>
        <v>0.49958238043154024</v>
      </c>
      <c r="F28" s="34">
        <v>27876</v>
      </c>
      <c r="G28" s="35">
        <f t="shared" si="5"/>
        <v>0.27718007358059066</v>
      </c>
      <c r="H28" s="38">
        <v>0</v>
      </c>
      <c r="I28" s="37">
        <f t="shared" si="6"/>
        <v>0</v>
      </c>
      <c r="J28" s="34">
        <v>4989</v>
      </c>
      <c r="K28" s="35">
        <f t="shared" si="3"/>
        <v>0.04960723873918663</v>
      </c>
    </row>
    <row r="29" spans="1:11" ht="24.75" customHeight="1">
      <c r="A29" s="165">
        <v>20</v>
      </c>
      <c r="B29" s="166" t="s">
        <v>38</v>
      </c>
      <c r="C29" s="28">
        <v>324940</v>
      </c>
      <c r="D29" s="34">
        <v>209504</v>
      </c>
      <c r="E29" s="35">
        <f t="shared" si="4"/>
        <v>0.644746722471841</v>
      </c>
      <c r="F29" s="34">
        <v>88585</v>
      </c>
      <c r="G29" s="35">
        <f t="shared" si="5"/>
        <v>0.27261956053425246</v>
      </c>
      <c r="H29" s="38">
        <v>0</v>
      </c>
      <c r="I29" s="37">
        <f t="shared" si="6"/>
        <v>0</v>
      </c>
      <c r="J29" s="34">
        <v>55615</v>
      </c>
      <c r="K29" s="35">
        <f t="shared" si="3"/>
        <v>0.17115467470917708</v>
      </c>
    </row>
    <row r="30" spans="1:11" ht="24.75" customHeight="1">
      <c r="A30" s="165">
        <v>21</v>
      </c>
      <c r="B30" s="166" t="s">
        <v>45</v>
      </c>
      <c r="C30" s="28">
        <v>1218755</v>
      </c>
      <c r="D30" s="34">
        <v>664443</v>
      </c>
      <c r="E30" s="35">
        <f>SUM(D30/C30)</f>
        <v>0.5451817633568683</v>
      </c>
      <c r="F30" s="34">
        <v>370262</v>
      </c>
      <c r="G30" s="35">
        <f>SUM(F30/C30)</f>
        <v>0.30380347157550125</v>
      </c>
      <c r="H30" s="38">
        <v>0</v>
      </c>
      <c r="I30" s="37">
        <f>SUM(H30/C30)</f>
        <v>0</v>
      </c>
      <c r="J30" s="34">
        <v>116055</v>
      </c>
      <c r="K30" s="35">
        <f aca="true" t="shared" si="7" ref="K30:K35">SUM(J30/C30)</f>
        <v>0.09522422472112935</v>
      </c>
    </row>
    <row r="31" spans="1:11" ht="24.75" customHeight="1">
      <c r="A31" s="165">
        <v>22</v>
      </c>
      <c r="B31" s="166" t="s">
        <v>30</v>
      </c>
      <c r="C31" s="28">
        <v>25914</v>
      </c>
      <c r="D31" s="34">
        <v>13011</v>
      </c>
      <c r="E31" s="35">
        <f>SUM(D31/C31)</f>
        <v>0.5020838156980783</v>
      </c>
      <c r="F31" s="34">
        <v>1887</v>
      </c>
      <c r="G31" s="35">
        <f>SUM(F31/C31)</f>
        <v>0.07281778189395693</v>
      </c>
      <c r="H31" s="38">
        <v>0</v>
      </c>
      <c r="I31" s="37">
        <v>0</v>
      </c>
      <c r="J31" s="34">
        <v>7184</v>
      </c>
      <c r="K31" s="35">
        <f t="shared" si="7"/>
        <v>0.27722466620359654</v>
      </c>
    </row>
    <row r="32" spans="1:11" ht="24.75" customHeight="1">
      <c r="A32" s="165">
        <v>23</v>
      </c>
      <c r="B32" s="166" t="s">
        <v>42</v>
      </c>
      <c r="C32" s="28">
        <v>139268</v>
      </c>
      <c r="D32" s="34">
        <v>90251</v>
      </c>
      <c r="E32" s="35">
        <f>SUM(D32/C32)</f>
        <v>0.648038314616423</v>
      </c>
      <c r="F32" s="34">
        <v>22803</v>
      </c>
      <c r="G32" s="35">
        <f>SUM(F32/C32)</f>
        <v>0.16373466984519056</v>
      </c>
      <c r="H32" s="38">
        <v>0</v>
      </c>
      <c r="I32" s="37">
        <v>0</v>
      </c>
      <c r="J32" s="34">
        <v>50971</v>
      </c>
      <c r="K32" s="35">
        <f t="shared" si="7"/>
        <v>0.3659921877243875</v>
      </c>
    </row>
    <row r="33" spans="1:11" ht="24.75" customHeight="1">
      <c r="A33" s="165">
        <v>24</v>
      </c>
      <c r="B33" s="166" t="s">
        <v>41</v>
      </c>
      <c r="C33" s="28">
        <v>332060</v>
      </c>
      <c r="D33" s="34">
        <v>227316</v>
      </c>
      <c r="E33" s="35">
        <f>SUM(D33/C33)</f>
        <v>0.6845630307775703</v>
      </c>
      <c r="F33" s="34">
        <v>128636</v>
      </c>
      <c r="G33" s="35">
        <f>SUM(F33/C33)</f>
        <v>0.3873878214780461</v>
      </c>
      <c r="H33" s="38">
        <v>0</v>
      </c>
      <c r="I33" s="37">
        <f>SUM(H33/C33)</f>
        <v>0</v>
      </c>
      <c r="J33" s="34">
        <v>47132</v>
      </c>
      <c r="K33" s="35">
        <f t="shared" si="7"/>
        <v>0.14193820393904716</v>
      </c>
    </row>
    <row r="34" spans="1:11" ht="24.75" customHeight="1">
      <c r="A34" s="165">
        <v>25</v>
      </c>
      <c r="B34" s="166" t="s">
        <v>44</v>
      </c>
      <c r="C34" s="28">
        <v>37531</v>
      </c>
      <c r="D34" s="34">
        <v>35659</v>
      </c>
      <c r="E34" s="35">
        <v>0</v>
      </c>
      <c r="F34" s="34">
        <v>15320</v>
      </c>
      <c r="G34" s="35">
        <v>0</v>
      </c>
      <c r="H34" s="38">
        <v>0</v>
      </c>
      <c r="I34" s="37">
        <v>0</v>
      </c>
      <c r="J34" s="34">
        <v>3936</v>
      </c>
      <c r="K34" s="35">
        <f t="shared" si="7"/>
        <v>0.1048733047347526</v>
      </c>
    </row>
    <row r="35" spans="1:11" ht="24.75" customHeight="1" thickBot="1">
      <c r="A35" s="167">
        <v>26</v>
      </c>
      <c r="B35" s="108" t="s">
        <v>43</v>
      </c>
      <c r="C35" s="101">
        <v>26860</v>
      </c>
      <c r="D35" s="34">
        <v>23866</v>
      </c>
      <c r="E35" s="35">
        <v>0</v>
      </c>
      <c r="F35" s="40">
        <v>2747</v>
      </c>
      <c r="G35" s="37">
        <v>0</v>
      </c>
      <c r="H35" s="39">
        <v>0</v>
      </c>
      <c r="I35" s="35">
        <v>0</v>
      </c>
      <c r="J35" s="40">
        <v>3246</v>
      </c>
      <c r="K35" s="35">
        <f t="shared" si="7"/>
        <v>0.1208488458674609</v>
      </c>
    </row>
    <row r="36" spans="1:11" ht="24.75" customHeight="1" thickBot="1">
      <c r="A36" s="54"/>
      <c r="B36" s="55" t="s">
        <v>1</v>
      </c>
      <c r="C36" s="72">
        <f>SUM(C22:C35)</f>
        <v>8842913</v>
      </c>
      <c r="D36" s="72">
        <f>SUM(D22:D35)</f>
        <v>5108464</v>
      </c>
      <c r="E36" s="45">
        <f t="shared" si="4"/>
        <v>0.5776901796953108</v>
      </c>
      <c r="F36" s="72">
        <f>SUM(F22:F35)</f>
        <v>2362117</v>
      </c>
      <c r="G36" s="45">
        <f t="shared" si="5"/>
        <v>0.26711978281364973</v>
      </c>
      <c r="H36" s="72">
        <f>SUM(H22:H35)</f>
        <v>0</v>
      </c>
      <c r="I36" s="57">
        <f t="shared" si="2"/>
        <v>0</v>
      </c>
      <c r="J36" s="72">
        <f>SUM(J22:J35)</f>
        <v>931678</v>
      </c>
      <c r="K36" s="45">
        <f t="shared" si="3"/>
        <v>0.10535872059354197</v>
      </c>
    </row>
    <row r="37" spans="1:11" ht="24.75" customHeight="1">
      <c r="A37" s="58"/>
      <c r="B37" s="59" t="s">
        <v>2</v>
      </c>
      <c r="C37" s="60"/>
      <c r="D37" s="61"/>
      <c r="E37" s="62"/>
      <c r="F37" s="61"/>
      <c r="G37" s="62"/>
      <c r="H37" s="63"/>
      <c r="I37" s="64"/>
      <c r="J37" s="61"/>
      <c r="K37" s="62"/>
    </row>
    <row r="38" spans="1:11" ht="24.75" customHeight="1" thickBot="1">
      <c r="A38" s="32">
        <v>27</v>
      </c>
      <c r="B38" s="65" t="s">
        <v>39</v>
      </c>
      <c r="C38" s="109">
        <v>700911</v>
      </c>
      <c r="D38" s="109">
        <v>661983</v>
      </c>
      <c r="E38" s="35">
        <f>SUM(D38/C38)</f>
        <v>0.9444608516630499</v>
      </c>
      <c r="F38" s="34">
        <v>577890</v>
      </c>
      <c r="G38" s="35">
        <f>SUM(F38/C38)</f>
        <v>0.8244841356463232</v>
      </c>
      <c r="H38" s="36">
        <v>0</v>
      </c>
      <c r="I38" s="37">
        <f>SUM(H38/C38)</f>
        <v>0</v>
      </c>
      <c r="J38" s="34">
        <v>53759</v>
      </c>
      <c r="K38" s="35">
        <f>SUM(J38/C38)</f>
        <v>0.07669875347940038</v>
      </c>
    </row>
    <row r="39" spans="1:11" s="11" customFormat="1" ht="24.75" customHeight="1" thickBot="1">
      <c r="A39" s="54"/>
      <c r="B39" s="55" t="s">
        <v>1</v>
      </c>
      <c r="C39" s="43">
        <f>SUM(C38:C38)</f>
        <v>700911</v>
      </c>
      <c r="D39" s="66">
        <f>SUM(D38:D38)</f>
        <v>661983</v>
      </c>
      <c r="E39" s="45">
        <f>SUM(D39/C39)</f>
        <v>0.9444608516630499</v>
      </c>
      <c r="F39" s="44">
        <f>SUM(F38:F38)</f>
        <v>577890</v>
      </c>
      <c r="G39" s="45">
        <f>SUM(F39/C39)</f>
        <v>0.8244841356463232</v>
      </c>
      <c r="H39" s="67">
        <f>SUM(H38:H38)</f>
        <v>0</v>
      </c>
      <c r="I39" s="57">
        <f t="shared" si="2"/>
        <v>0</v>
      </c>
      <c r="J39" s="44">
        <f>SUM(J38:J38)</f>
        <v>53759</v>
      </c>
      <c r="K39" s="45">
        <f t="shared" si="3"/>
        <v>0.07669875347940038</v>
      </c>
    </row>
    <row r="40" spans="1:11" ht="24.75" customHeight="1" thickBot="1">
      <c r="A40" s="68"/>
      <c r="B40" s="59" t="s">
        <v>3</v>
      </c>
      <c r="C40" s="60"/>
      <c r="D40" s="61"/>
      <c r="E40" s="62"/>
      <c r="F40" s="61"/>
      <c r="G40" s="62"/>
      <c r="H40" s="63"/>
      <c r="I40" s="64"/>
      <c r="J40" s="61"/>
      <c r="K40" s="62"/>
    </row>
    <row r="41" spans="1:11" s="11" customFormat="1" ht="24.75" customHeight="1" thickBot="1">
      <c r="A41" s="69"/>
      <c r="B41" s="55" t="s">
        <v>4</v>
      </c>
      <c r="C41" s="43">
        <f>SUM(C20+C36)</f>
        <v>26359450</v>
      </c>
      <c r="D41" s="44">
        <f>SUM(D20+D36)</f>
        <v>13952975</v>
      </c>
      <c r="E41" s="45">
        <f aca="true" t="shared" si="8" ref="E41:E46">SUM(D41/C41)</f>
        <v>0.5293348305825805</v>
      </c>
      <c r="F41" s="44">
        <f>SUM(F20+F36)</f>
        <v>6540426</v>
      </c>
      <c r="G41" s="45">
        <f aca="true" t="shared" si="9" ref="G41:G46">SUM(F41/C41)</f>
        <v>0.2481245246012341</v>
      </c>
      <c r="H41" s="56">
        <f>SUM(H20+H36)</f>
        <v>249706</v>
      </c>
      <c r="I41" s="57">
        <f t="shared" si="2"/>
        <v>0.009473111161272333</v>
      </c>
      <c r="J41" s="44">
        <f>SUM(J20+J36)</f>
        <v>2605333</v>
      </c>
      <c r="K41" s="45">
        <f t="shared" si="3"/>
        <v>0.09883867076133986</v>
      </c>
    </row>
    <row r="42" spans="1:11" s="11" customFormat="1" ht="24.75" customHeight="1" thickBot="1">
      <c r="A42" s="70"/>
      <c r="B42" s="55" t="s">
        <v>2</v>
      </c>
      <c r="C42" s="43">
        <f>SUM(C39)</f>
        <v>700911</v>
      </c>
      <c r="D42" s="66">
        <f>SUM(D39)</f>
        <v>661983</v>
      </c>
      <c r="E42" s="45">
        <f t="shared" si="8"/>
        <v>0.9444608516630499</v>
      </c>
      <c r="F42" s="66">
        <f>SUM(F39)</f>
        <v>577890</v>
      </c>
      <c r="G42" s="45">
        <f t="shared" si="9"/>
        <v>0.8244841356463232</v>
      </c>
      <c r="H42" s="67">
        <f>SUM(H39)</f>
        <v>0</v>
      </c>
      <c r="I42" s="57">
        <f t="shared" si="2"/>
        <v>0</v>
      </c>
      <c r="J42" s="66">
        <f>SUM(J39)</f>
        <v>53759</v>
      </c>
      <c r="K42" s="45">
        <f t="shared" si="3"/>
        <v>0.07669875347940038</v>
      </c>
    </row>
    <row r="43" spans="1:11" s="11" customFormat="1" ht="24.75" customHeight="1" thickBot="1">
      <c r="A43" s="71"/>
      <c r="B43" s="55" t="s">
        <v>1</v>
      </c>
      <c r="C43" s="43">
        <f>SUM(C41:C42)</f>
        <v>27060361</v>
      </c>
      <c r="D43" s="66">
        <f>SUM(D41:D42)</f>
        <v>14614958</v>
      </c>
      <c r="E43" s="45">
        <f t="shared" si="8"/>
        <v>0.540087325516463</v>
      </c>
      <c r="F43" s="66">
        <f>SUM(F41:F42)</f>
        <v>7118316</v>
      </c>
      <c r="G43" s="45">
        <f t="shared" si="9"/>
        <v>0.26305325342851116</v>
      </c>
      <c r="H43" s="67">
        <f>SUM(H41:H42)</f>
        <v>249706</v>
      </c>
      <c r="I43" s="57">
        <f t="shared" si="2"/>
        <v>0.009227740901165361</v>
      </c>
      <c r="J43" s="66">
        <f>SUM(J41:J42)</f>
        <v>2659092</v>
      </c>
      <c r="K43" s="45">
        <f t="shared" si="3"/>
        <v>0.09826520791795793</v>
      </c>
    </row>
    <row r="44" spans="1:11" ht="24.75" customHeight="1" thickBot="1">
      <c r="A44" s="50">
        <v>28</v>
      </c>
      <c r="B44" s="16" t="s">
        <v>50</v>
      </c>
      <c r="C44" s="110">
        <v>1109200</v>
      </c>
      <c r="D44" s="34">
        <v>964001</v>
      </c>
      <c r="E44" s="51">
        <f t="shared" si="8"/>
        <v>0.869095744680851</v>
      </c>
      <c r="F44" s="34">
        <v>830699</v>
      </c>
      <c r="G44" s="51">
        <f t="shared" si="9"/>
        <v>0.7489172376487558</v>
      </c>
      <c r="H44" s="52">
        <v>0</v>
      </c>
      <c r="I44" s="53">
        <f t="shared" si="2"/>
        <v>0</v>
      </c>
      <c r="J44" s="111">
        <v>11029</v>
      </c>
      <c r="K44" s="51">
        <f t="shared" si="3"/>
        <v>0.009943202307969709</v>
      </c>
    </row>
    <row r="45" spans="1:11" ht="24.75" customHeight="1" thickBot="1">
      <c r="A45" s="19"/>
      <c r="B45" s="55" t="s">
        <v>16</v>
      </c>
      <c r="C45" s="72">
        <f>SUM(C44:C44)</f>
        <v>1109200</v>
      </c>
      <c r="D45" s="44">
        <f>SUM(D44:D44)</f>
        <v>964001</v>
      </c>
      <c r="E45" s="45">
        <f t="shared" si="8"/>
        <v>0.869095744680851</v>
      </c>
      <c r="F45" s="44">
        <f>SUM(F44:F44)</f>
        <v>830699</v>
      </c>
      <c r="G45" s="45">
        <f t="shared" si="9"/>
        <v>0.7489172376487558</v>
      </c>
      <c r="H45" s="56">
        <f>SUM(H44:H44)</f>
        <v>0</v>
      </c>
      <c r="I45" s="57">
        <f t="shared" si="2"/>
        <v>0</v>
      </c>
      <c r="J45" s="44">
        <f>SUM(J44:J44)</f>
        <v>11029</v>
      </c>
      <c r="K45" s="45">
        <f t="shared" si="3"/>
        <v>0.009943202307969709</v>
      </c>
    </row>
    <row r="46" spans="1:11" ht="24.75" customHeight="1" thickBot="1">
      <c r="A46" s="19"/>
      <c r="B46" s="55" t="s">
        <v>17</v>
      </c>
      <c r="C46" s="44">
        <f>SUM(C45+C43)</f>
        <v>28169561</v>
      </c>
      <c r="D46" s="44">
        <f>SUM(D45+D43)</f>
        <v>15578959</v>
      </c>
      <c r="E46" s="45">
        <f t="shared" si="8"/>
        <v>0.5530423069070902</v>
      </c>
      <c r="F46" s="44">
        <f>SUM(F45+F43)</f>
        <v>7949015</v>
      </c>
      <c r="G46" s="45">
        <f t="shared" si="9"/>
        <v>0.28218455374579676</v>
      </c>
      <c r="H46" s="56">
        <f>SUM(H45+H43)</f>
        <v>249706</v>
      </c>
      <c r="I46" s="57">
        <f t="shared" si="2"/>
        <v>0.00886439089341861</v>
      </c>
      <c r="J46" s="44">
        <f>SUM(J45+J43)</f>
        <v>2670121</v>
      </c>
      <c r="K46" s="45">
        <f t="shared" si="3"/>
        <v>0.09478745515416445</v>
      </c>
    </row>
    <row r="47" spans="1:11" ht="14.25" customHeight="1">
      <c r="A47" s="148"/>
      <c r="B47" s="149"/>
      <c r="C47" s="150"/>
      <c r="D47" s="150"/>
      <c r="E47" s="151"/>
      <c r="F47" s="150"/>
      <c r="G47" s="151"/>
      <c r="H47" s="150"/>
      <c r="I47" s="151"/>
      <c r="J47" s="150"/>
      <c r="K47" s="151"/>
    </row>
    <row r="48" spans="1:11" ht="18.75" customHeight="1">
      <c r="A48" s="73"/>
      <c r="B48" s="74"/>
      <c r="C48" s="75"/>
      <c r="D48" s="75"/>
      <c r="E48" s="147"/>
      <c r="F48" s="147"/>
      <c r="G48" s="147"/>
      <c r="H48" s="147"/>
      <c r="I48" s="147"/>
      <c r="J48" s="146" t="s">
        <v>40</v>
      </c>
      <c r="K48" s="147"/>
    </row>
    <row r="53" ht="12.75">
      <c r="F53" s="6">
        <v>8090271</v>
      </c>
    </row>
  </sheetData>
  <sheetProtection/>
  <mergeCells count="15">
    <mergeCell ref="F5:F6"/>
    <mergeCell ref="H5:H6"/>
    <mergeCell ref="J5:J6"/>
    <mergeCell ref="A5:A6"/>
    <mergeCell ref="B5:B6"/>
    <mergeCell ref="D1:G1"/>
    <mergeCell ref="C5:C6"/>
    <mergeCell ref="I2:K2"/>
    <mergeCell ref="K5:K6"/>
    <mergeCell ref="A3:K3"/>
    <mergeCell ref="E5:E6"/>
    <mergeCell ref="G5:G6"/>
    <mergeCell ref="I5:I6"/>
    <mergeCell ref="A4:K4"/>
    <mergeCell ref="D5:D6"/>
  </mergeCells>
  <printOptions/>
  <pageMargins left="0.35" right="0.24" top="0.94" bottom="0.18" header="0.17" footer="0.17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1" sqref="D21"/>
    </sheetView>
  </sheetViews>
  <sheetFormatPr defaultColWidth="9.140625" defaultRowHeight="12.75"/>
  <cols>
    <col min="1" max="1" width="7.8515625" style="0" customWidth="1"/>
    <col min="2" max="2" width="36.140625" style="0" customWidth="1"/>
    <col min="3" max="3" width="15.28125" style="6" customWidth="1"/>
    <col min="4" max="4" width="13.8515625" style="6" customWidth="1"/>
    <col min="5" max="5" width="15.421875" style="6" customWidth="1"/>
    <col min="6" max="6" width="14.421875" style="6" bestFit="1" customWidth="1"/>
    <col min="7" max="7" width="15.28125" style="6" customWidth="1"/>
    <col min="8" max="8" width="13.8515625" style="6" customWidth="1"/>
    <col min="9" max="9" width="14.8515625" style="6" customWidth="1"/>
    <col min="10" max="10" width="22.140625" style="0" customWidth="1"/>
    <col min="11" max="11" width="18.421875" style="0" customWidth="1"/>
  </cols>
  <sheetData>
    <row r="1" spans="1:9" ht="21" thickBot="1">
      <c r="A1" s="191" t="s">
        <v>55</v>
      </c>
      <c r="B1" s="191"/>
      <c r="C1" s="191"/>
      <c r="D1" s="191"/>
      <c r="E1" s="191"/>
      <c r="F1" s="191"/>
      <c r="G1" s="191"/>
      <c r="H1" s="191"/>
      <c r="I1" s="191"/>
    </row>
    <row r="2" spans="1:9" ht="18" thickBot="1">
      <c r="A2" s="192" t="s">
        <v>53</v>
      </c>
      <c r="B2" s="193"/>
      <c r="C2" s="193"/>
      <c r="D2" s="193"/>
      <c r="E2" s="193"/>
      <c r="F2" s="193"/>
      <c r="G2" s="193"/>
      <c r="H2" s="194"/>
      <c r="I2" s="195"/>
    </row>
    <row r="3" spans="1:9" ht="18" customHeight="1" thickBot="1">
      <c r="A3" s="202" t="s">
        <v>8</v>
      </c>
      <c r="B3" s="203"/>
      <c r="C3" s="203"/>
      <c r="D3" s="203"/>
      <c r="E3" s="203"/>
      <c r="F3" s="203"/>
      <c r="G3" s="203"/>
      <c r="H3" s="203"/>
      <c r="I3" s="204"/>
    </row>
    <row r="4" spans="1:9" ht="43.5" customHeight="1">
      <c r="A4" s="196" t="s">
        <v>5</v>
      </c>
      <c r="B4" s="198" t="s">
        <v>0</v>
      </c>
      <c r="C4" s="200" t="s">
        <v>51</v>
      </c>
      <c r="D4" s="205" t="s">
        <v>18</v>
      </c>
      <c r="E4" s="205" t="s">
        <v>20</v>
      </c>
      <c r="F4" s="205" t="s">
        <v>19</v>
      </c>
      <c r="G4" s="205" t="s">
        <v>20</v>
      </c>
      <c r="H4" s="205" t="s">
        <v>21</v>
      </c>
      <c r="I4" s="205" t="s">
        <v>20</v>
      </c>
    </row>
    <row r="5" spans="1:9" ht="18" customHeight="1" thickBot="1">
      <c r="A5" s="197"/>
      <c r="B5" s="199"/>
      <c r="C5" s="201"/>
      <c r="D5" s="206"/>
      <c r="E5" s="206"/>
      <c r="F5" s="206"/>
      <c r="G5" s="206"/>
      <c r="H5" s="206"/>
      <c r="I5" s="206"/>
    </row>
    <row r="6" spans="1:9" ht="15" thickBot="1">
      <c r="A6" s="13"/>
      <c r="B6" s="18" t="s">
        <v>11</v>
      </c>
      <c r="C6" s="76"/>
      <c r="D6" s="77"/>
      <c r="E6" s="78"/>
      <c r="F6" s="76"/>
      <c r="G6" s="79"/>
      <c r="H6" s="80"/>
      <c r="I6" s="81"/>
    </row>
    <row r="7" spans="1:9" ht="17.25">
      <c r="A7" s="129">
        <v>1</v>
      </c>
      <c r="B7" s="12" t="s">
        <v>22</v>
      </c>
      <c r="C7" s="82">
        <v>4792652</v>
      </c>
      <c r="D7" s="83">
        <v>1024150</v>
      </c>
      <c r="E7" s="130">
        <f aca="true" t="shared" si="0" ref="E7:E19">SUM(D7/C7)</f>
        <v>0.21369170972563833</v>
      </c>
      <c r="F7" s="84">
        <v>513020</v>
      </c>
      <c r="G7" s="131">
        <f aca="true" t="shared" si="1" ref="G7:G19">SUM(F7/C7)</f>
        <v>0.10704303170770588</v>
      </c>
      <c r="H7" s="29">
        <v>920994</v>
      </c>
      <c r="I7" s="130">
        <f aca="true" t="shared" si="2" ref="I7:I19">SUM(H7/C7)</f>
        <v>0.1921679270683538</v>
      </c>
    </row>
    <row r="8" spans="1:9" ht="17.25">
      <c r="A8" s="132">
        <v>2</v>
      </c>
      <c r="B8" s="9" t="s">
        <v>32</v>
      </c>
      <c r="C8" s="112">
        <v>1184302</v>
      </c>
      <c r="D8" s="83">
        <v>557557</v>
      </c>
      <c r="E8" s="119">
        <f t="shared" si="0"/>
        <v>0.4707895452342392</v>
      </c>
      <c r="F8" s="85">
        <v>134474</v>
      </c>
      <c r="G8" s="120">
        <f t="shared" si="1"/>
        <v>0.11354705134332291</v>
      </c>
      <c r="H8" s="29">
        <v>416228</v>
      </c>
      <c r="I8" s="119">
        <f t="shared" si="2"/>
        <v>0.35145427433205384</v>
      </c>
    </row>
    <row r="9" spans="1:9" ht="17.25">
      <c r="A9" s="129">
        <v>3</v>
      </c>
      <c r="B9" s="9" t="s">
        <v>9</v>
      </c>
      <c r="C9" s="112">
        <v>469781</v>
      </c>
      <c r="D9" s="86">
        <v>102071</v>
      </c>
      <c r="E9" s="119">
        <f t="shared" si="0"/>
        <v>0.21727358066843913</v>
      </c>
      <c r="F9" s="85">
        <v>54233</v>
      </c>
      <c r="G9" s="120">
        <f t="shared" si="1"/>
        <v>0.11544315329909043</v>
      </c>
      <c r="H9" s="29">
        <v>66931</v>
      </c>
      <c r="I9" s="119">
        <f t="shared" si="2"/>
        <v>0.14247276922651192</v>
      </c>
    </row>
    <row r="10" spans="1:9" ht="17.25">
      <c r="A10" s="132">
        <v>4</v>
      </c>
      <c r="B10" s="9" t="s">
        <v>23</v>
      </c>
      <c r="C10" s="112">
        <v>546930</v>
      </c>
      <c r="D10" s="86">
        <v>86425</v>
      </c>
      <c r="E10" s="119">
        <f t="shared" si="0"/>
        <v>0.15801839357870295</v>
      </c>
      <c r="F10" s="85">
        <v>131044</v>
      </c>
      <c r="G10" s="120">
        <f t="shared" si="1"/>
        <v>0.23959921745013074</v>
      </c>
      <c r="H10" s="114">
        <v>65912</v>
      </c>
      <c r="I10" s="119">
        <f t="shared" si="2"/>
        <v>0.12051267986762475</v>
      </c>
    </row>
    <row r="11" spans="1:9" ht="17.25">
      <c r="A11" s="129">
        <v>5</v>
      </c>
      <c r="B11" s="9" t="s">
        <v>33</v>
      </c>
      <c r="C11" s="112">
        <v>707995</v>
      </c>
      <c r="D11" s="86">
        <v>159912</v>
      </c>
      <c r="E11" s="119">
        <f t="shared" si="0"/>
        <v>0.22586600187854433</v>
      </c>
      <c r="F11" s="85">
        <v>45914</v>
      </c>
      <c r="G11" s="120">
        <f t="shared" si="1"/>
        <v>0.064850740471331</v>
      </c>
      <c r="H11" s="114">
        <v>124837</v>
      </c>
      <c r="I11" s="119">
        <f t="shared" si="2"/>
        <v>0.1763246915585562</v>
      </c>
    </row>
    <row r="12" spans="1:9" ht="17.25">
      <c r="A12" s="132">
        <v>6</v>
      </c>
      <c r="B12" s="9" t="s">
        <v>34</v>
      </c>
      <c r="C12" s="112">
        <v>50424</v>
      </c>
      <c r="D12" s="86">
        <v>5435</v>
      </c>
      <c r="E12" s="119">
        <f t="shared" si="0"/>
        <v>0.10778597493257179</v>
      </c>
      <c r="F12" s="85">
        <v>1985</v>
      </c>
      <c r="G12" s="120">
        <f t="shared" si="1"/>
        <v>0.039366174837379024</v>
      </c>
      <c r="H12" s="114">
        <v>1995</v>
      </c>
      <c r="I12" s="119">
        <f t="shared" si="2"/>
        <v>0.039564493098524514</v>
      </c>
    </row>
    <row r="13" spans="1:9" ht="17.25">
      <c r="A13" s="129">
        <v>7</v>
      </c>
      <c r="B13" s="9" t="s">
        <v>24</v>
      </c>
      <c r="C13" s="112">
        <v>1007313</v>
      </c>
      <c r="D13" s="86">
        <v>148294</v>
      </c>
      <c r="E13" s="119">
        <f t="shared" si="0"/>
        <v>0.14721739915994334</v>
      </c>
      <c r="F13" s="85">
        <v>207374</v>
      </c>
      <c r="G13" s="120">
        <f t="shared" si="1"/>
        <v>0.20586848377813052</v>
      </c>
      <c r="H13" s="114">
        <v>115727</v>
      </c>
      <c r="I13" s="119">
        <f t="shared" si="2"/>
        <v>0.1148868325932456</v>
      </c>
    </row>
    <row r="14" spans="1:9" ht="17.25">
      <c r="A14" s="132">
        <v>8</v>
      </c>
      <c r="B14" s="9" t="s">
        <v>25</v>
      </c>
      <c r="C14" s="112">
        <v>311788</v>
      </c>
      <c r="D14" s="86">
        <v>65119</v>
      </c>
      <c r="E14" s="119">
        <f t="shared" si="0"/>
        <v>0.2088566590118927</v>
      </c>
      <c r="F14" s="85">
        <v>33977</v>
      </c>
      <c r="G14" s="120">
        <f t="shared" si="1"/>
        <v>0.10897468792897738</v>
      </c>
      <c r="H14" s="29">
        <v>38144</v>
      </c>
      <c r="I14" s="119">
        <f t="shared" si="2"/>
        <v>0.12233953840430035</v>
      </c>
    </row>
    <row r="15" spans="1:9" ht="17.25">
      <c r="A15" s="129">
        <v>9</v>
      </c>
      <c r="B15" s="9" t="s">
        <v>26</v>
      </c>
      <c r="C15" s="112">
        <v>457048</v>
      </c>
      <c r="D15" s="86">
        <v>17854</v>
      </c>
      <c r="E15" s="119">
        <f t="shared" si="0"/>
        <v>0.03906373072412526</v>
      </c>
      <c r="F15" s="85">
        <v>2854</v>
      </c>
      <c r="G15" s="120">
        <f t="shared" si="1"/>
        <v>0.00624442071729884</v>
      </c>
      <c r="H15" s="29">
        <v>78163</v>
      </c>
      <c r="I15" s="119">
        <f t="shared" si="2"/>
        <v>0.17101704853757155</v>
      </c>
    </row>
    <row r="16" spans="1:9" ht="17.25">
      <c r="A16" s="132">
        <v>10</v>
      </c>
      <c r="B16" s="9" t="s">
        <v>27</v>
      </c>
      <c r="C16" s="112">
        <v>551511</v>
      </c>
      <c r="D16" s="86">
        <v>62723</v>
      </c>
      <c r="E16" s="119">
        <f t="shared" si="0"/>
        <v>0.11372937257824413</v>
      </c>
      <c r="F16" s="85">
        <v>45952</v>
      </c>
      <c r="G16" s="120">
        <f t="shared" si="1"/>
        <v>0.0833201876299838</v>
      </c>
      <c r="H16" s="29">
        <v>79157</v>
      </c>
      <c r="I16" s="119">
        <f t="shared" si="2"/>
        <v>0.1435275089708093</v>
      </c>
    </row>
    <row r="17" spans="1:9" ht="17.25">
      <c r="A17" s="129">
        <v>11</v>
      </c>
      <c r="B17" s="9" t="s">
        <v>28</v>
      </c>
      <c r="C17" s="112">
        <v>6573436</v>
      </c>
      <c r="D17" s="86">
        <v>438708</v>
      </c>
      <c r="E17" s="119">
        <f t="shared" si="0"/>
        <v>0.06673952556927609</v>
      </c>
      <c r="F17" s="85">
        <v>444768</v>
      </c>
      <c r="G17" s="120">
        <f t="shared" si="1"/>
        <v>0.06766141786426459</v>
      </c>
      <c r="H17" s="114">
        <v>55839</v>
      </c>
      <c r="I17" s="119">
        <f t="shared" si="2"/>
        <v>0.008494644201297464</v>
      </c>
    </row>
    <row r="18" spans="1:9" ht="18" thickBot="1">
      <c r="A18" s="132">
        <v>12</v>
      </c>
      <c r="B18" s="9" t="s">
        <v>29</v>
      </c>
      <c r="C18" s="112">
        <v>863357</v>
      </c>
      <c r="D18" s="86">
        <v>66694</v>
      </c>
      <c r="E18" s="119">
        <f t="shared" si="0"/>
        <v>0.07724961979806731</v>
      </c>
      <c r="F18" s="85">
        <v>69493</v>
      </c>
      <c r="G18" s="120">
        <f t="shared" si="1"/>
        <v>0.08049161586690094</v>
      </c>
      <c r="H18" s="29">
        <v>46917</v>
      </c>
      <c r="I18" s="119">
        <f t="shared" si="2"/>
        <v>0.05434252574543323</v>
      </c>
    </row>
    <row r="19" spans="1:9" ht="18" thickBot="1">
      <c r="A19" s="115"/>
      <c r="B19" s="10" t="s">
        <v>1</v>
      </c>
      <c r="C19" s="91">
        <f>SUM(C7:C18)</f>
        <v>17516537</v>
      </c>
      <c r="D19" s="91">
        <f>SUM(D7:D18)</f>
        <v>2734942</v>
      </c>
      <c r="E19" s="116">
        <f t="shared" si="0"/>
        <v>0.15613485702111096</v>
      </c>
      <c r="F19" s="91">
        <f>SUM(F7:F18)</f>
        <v>1685088</v>
      </c>
      <c r="G19" s="117">
        <f t="shared" si="1"/>
        <v>0.09619983675997144</v>
      </c>
      <c r="H19" s="91">
        <f>SUM(H7:H18)</f>
        <v>2010844</v>
      </c>
      <c r="I19" s="116">
        <f t="shared" si="2"/>
        <v>0.11479689164587727</v>
      </c>
    </row>
    <row r="20" spans="1:9" ht="18" thickBot="1">
      <c r="A20" s="13"/>
      <c r="B20" s="10" t="s">
        <v>31</v>
      </c>
      <c r="C20" s="48"/>
      <c r="D20" s="133"/>
      <c r="E20" s="116"/>
      <c r="F20" s="134"/>
      <c r="G20" s="117"/>
      <c r="H20" s="135"/>
      <c r="I20" s="116"/>
    </row>
    <row r="21" spans="1:9" ht="17.25">
      <c r="A21" s="136">
        <v>13</v>
      </c>
      <c r="B21" s="108" t="s">
        <v>46</v>
      </c>
      <c r="C21" s="113">
        <v>207518</v>
      </c>
      <c r="D21" s="89">
        <v>67880</v>
      </c>
      <c r="E21" s="137">
        <f>SUM(D21/C21)</f>
        <v>0.32710415482030475</v>
      </c>
      <c r="F21" s="87">
        <v>27492</v>
      </c>
      <c r="G21" s="138">
        <f>SUM(F21/C21)</f>
        <v>0.1324800740176756</v>
      </c>
      <c r="H21" s="153">
        <v>88165</v>
      </c>
      <c r="I21" s="137">
        <f>SUM(H21/C21)</f>
        <v>0.42485471139852926</v>
      </c>
    </row>
    <row r="22" spans="1:9" ht="17.25">
      <c r="A22" s="168">
        <v>14</v>
      </c>
      <c r="B22" s="9" t="s">
        <v>47</v>
      </c>
      <c r="C22" s="112">
        <v>65076</v>
      </c>
      <c r="D22" s="86">
        <v>8603</v>
      </c>
      <c r="E22" s="119">
        <f aca="true" t="shared" si="3" ref="E22:E35">SUM(D22/C22)</f>
        <v>0.1321992746942037</v>
      </c>
      <c r="F22" s="85">
        <v>8291</v>
      </c>
      <c r="G22" s="120">
        <f aca="true" t="shared" si="4" ref="G22:G35">SUM(F22/C22)</f>
        <v>0.1274048804474768</v>
      </c>
      <c r="H22" s="34">
        <v>0</v>
      </c>
      <c r="I22" s="119">
        <f aca="true" t="shared" si="5" ref="I22:I35">SUM(H22/C22)</f>
        <v>0</v>
      </c>
    </row>
    <row r="23" spans="1:9" ht="17.25">
      <c r="A23" s="168">
        <v>15</v>
      </c>
      <c r="B23" s="9" t="s">
        <v>48</v>
      </c>
      <c r="C23" s="112">
        <v>4082222</v>
      </c>
      <c r="D23" s="86">
        <v>137129</v>
      </c>
      <c r="E23" s="119">
        <f t="shared" si="3"/>
        <v>0.03359175468654081</v>
      </c>
      <c r="F23" s="85">
        <v>152644</v>
      </c>
      <c r="G23" s="120">
        <f t="shared" si="4"/>
        <v>0.03739238091411981</v>
      </c>
      <c r="H23" s="34">
        <v>95724</v>
      </c>
      <c r="I23" s="119">
        <f t="shared" si="5"/>
        <v>0.023448994199727503</v>
      </c>
    </row>
    <row r="24" spans="1:9" ht="17.25">
      <c r="A24" s="168">
        <v>16</v>
      </c>
      <c r="B24" s="9" t="s">
        <v>49</v>
      </c>
      <c r="C24" s="112">
        <v>1566416</v>
      </c>
      <c r="D24" s="86">
        <v>463362</v>
      </c>
      <c r="E24" s="119">
        <f t="shared" si="3"/>
        <v>0.2958103083727439</v>
      </c>
      <c r="F24" s="85">
        <v>459684</v>
      </c>
      <c r="G24" s="120">
        <f t="shared" si="4"/>
        <v>0.2934622731126342</v>
      </c>
      <c r="H24" s="34">
        <v>22078</v>
      </c>
      <c r="I24" s="119">
        <f t="shared" si="5"/>
        <v>0.014094595560821646</v>
      </c>
    </row>
    <row r="25" spans="1:9" ht="17.25">
      <c r="A25" s="168">
        <v>17</v>
      </c>
      <c r="B25" s="9" t="s">
        <v>35</v>
      </c>
      <c r="C25" s="112">
        <v>472655</v>
      </c>
      <c r="D25" s="86">
        <v>23306</v>
      </c>
      <c r="E25" s="119">
        <f t="shared" si="3"/>
        <v>0.04930869238662449</v>
      </c>
      <c r="F25" s="85">
        <v>378049</v>
      </c>
      <c r="G25" s="120">
        <f t="shared" si="4"/>
        <v>0.799841321894405</v>
      </c>
      <c r="H25" s="34">
        <v>43161</v>
      </c>
      <c r="I25" s="119">
        <f t="shared" si="5"/>
        <v>0.09131607620780485</v>
      </c>
    </row>
    <row r="26" spans="1:9" ht="17.25">
      <c r="A26" s="168">
        <v>18</v>
      </c>
      <c r="B26" s="9" t="s">
        <v>36</v>
      </c>
      <c r="C26" s="112">
        <v>243128</v>
      </c>
      <c r="D26" s="86">
        <v>9763</v>
      </c>
      <c r="E26" s="119">
        <f t="shared" si="3"/>
        <v>0.04015580270474812</v>
      </c>
      <c r="F26" s="85">
        <v>2793</v>
      </c>
      <c r="G26" s="120">
        <f t="shared" si="4"/>
        <v>0.011487775986311738</v>
      </c>
      <c r="H26" s="34">
        <v>12471</v>
      </c>
      <c r="I26" s="119">
        <f t="shared" si="5"/>
        <v>0.0512939686091277</v>
      </c>
    </row>
    <row r="27" spans="1:9" ht="17.25">
      <c r="A27" s="168">
        <v>19</v>
      </c>
      <c r="B27" s="9" t="s">
        <v>37</v>
      </c>
      <c r="C27" s="112">
        <v>100570</v>
      </c>
      <c r="D27" s="86">
        <v>8785</v>
      </c>
      <c r="E27" s="119">
        <f t="shared" si="3"/>
        <v>0.08735209306950383</v>
      </c>
      <c r="F27" s="85">
        <v>13142</v>
      </c>
      <c r="G27" s="120">
        <f t="shared" si="4"/>
        <v>0.13067515163567664</v>
      </c>
      <c r="H27" s="34">
        <v>0</v>
      </c>
      <c r="I27" s="119">
        <f t="shared" si="5"/>
        <v>0</v>
      </c>
    </row>
    <row r="28" spans="1:9" ht="17.25">
      <c r="A28" s="168">
        <v>20</v>
      </c>
      <c r="B28" s="9" t="s">
        <v>38</v>
      </c>
      <c r="C28" s="112">
        <v>324940</v>
      </c>
      <c r="D28" s="86">
        <v>176177</v>
      </c>
      <c r="E28" s="119">
        <f t="shared" si="3"/>
        <v>0.542183172277959</v>
      </c>
      <c r="F28" s="85">
        <v>61542</v>
      </c>
      <c r="G28" s="120">
        <f t="shared" si="4"/>
        <v>0.18939496522434912</v>
      </c>
      <c r="H28" s="34">
        <v>31232</v>
      </c>
      <c r="I28" s="119">
        <f t="shared" si="5"/>
        <v>0.0961162060688127</v>
      </c>
    </row>
    <row r="29" spans="1:9" ht="17.25">
      <c r="A29" s="168">
        <v>21</v>
      </c>
      <c r="B29" s="9" t="s">
        <v>45</v>
      </c>
      <c r="C29" s="112">
        <v>1218755</v>
      </c>
      <c r="D29" s="86">
        <v>146094</v>
      </c>
      <c r="E29" s="119">
        <f t="shared" si="3"/>
        <v>0.11987150821945346</v>
      </c>
      <c r="F29" s="85">
        <v>65859</v>
      </c>
      <c r="G29" s="120">
        <f t="shared" si="4"/>
        <v>0.05403793215207322</v>
      </c>
      <c r="H29" s="34">
        <v>143515</v>
      </c>
      <c r="I29" s="119">
        <f t="shared" si="5"/>
        <v>0.11775541433676169</v>
      </c>
    </row>
    <row r="30" spans="1:9" ht="17.25">
      <c r="A30" s="168">
        <v>22</v>
      </c>
      <c r="B30" s="9" t="s">
        <v>30</v>
      </c>
      <c r="C30" s="112">
        <v>25914</v>
      </c>
      <c r="D30" s="86">
        <v>1872</v>
      </c>
      <c r="E30" s="119">
        <f t="shared" si="3"/>
        <v>0.07223894420004631</v>
      </c>
      <c r="F30" s="85">
        <v>533</v>
      </c>
      <c r="G30" s="120">
        <f t="shared" si="4"/>
        <v>0.020568032723624296</v>
      </c>
      <c r="H30" s="34">
        <v>1029</v>
      </c>
      <c r="I30" s="119">
        <f t="shared" si="5"/>
        <v>0.03970826580226904</v>
      </c>
    </row>
    <row r="31" spans="1:9" ht="17.25">
      <c r="A31" s="168">
        <v>23</v>
      </c>
      <c r="B31" s="9" t="s">
        <v>42</v>
      </c>
      <c r="C31" s="112">
        <v>139268</v>
      </c>
      <c r="D31" s="86">
        <v>12927</v>
      </c>
      <c r="E31" s="119">
        <f t="shared" si="3"/>
        <v>0.09282103570095068</v>
      </c>
      <c r="F31" s="85">
        <v>11507</v>
      </c>
      <c r="G31" s="120">
        <f t="shared" si="4"/>
        <v>0.08262486716259299</v>
      </c>
      <c r="H31" s="34">
        <v>11959</v>
      </c>
      <c r="I31" s="119">
        <f t="shared" si="5"/>
        <v>0.08587040813395755</v>
      </c>
    </row>
    <row r="32" spans="1:9" ht="17.25">
      <c r="A32" s="168">
        <v>24</v>
      </c>
      <c r="B32" s="9" t="s">
        <v>41</v>
      </c>
      <c r="C32" s="112">
        <v>332060</v>
      </c>
      <c r="D32" s="86">
        <v>14772</v>
      </c>
      <c r="E32" s="119">
        <f t="shared" si="3"/>
        <v>0.04448593627657652</v>
      </c>
      <c r="F32" s="85">
        <v>35557</v>
      </c>
      <c r="G32" s="120">
        <f t="shared" si="4"/>
        <v>0.10708004577485997</v>
      </c>
      <c r="H32" s="34">
        <v>14521</v>
      </c>
      <c r="I32" s="119">
        <f t="shared" si="5"/>
        <v>0.04373004878636391</v>
      </c>
    </row>
    <row r="33" spans="1:9" ht="17.25">
      <c r="A33" s="168">
        <v>25</v>
      </c>
      <c r="B33" s="9" t="s">
        <v>44</v>
      </c>
      <c r="C33" s="112">
        <v>37531</v>
      </c>
      <c r="D33" s="86">
        <v>26661</v>
      </c>
      <c r="E33" s="119">
        <f t="shared" si="3"/>
        <v>0.7103727585196238</v>
      </c>
      <c r="F33" s="85">
        <v>36427</v>
      </c>
      <c r="G33" s="120">
        <f t="shared" si="4"/>
        <v>0.9705843169646425</v>
      </c>
      <c r="H33" s="34">
        <v>13730</v>
      </c>
      <c r="I33" s="119">
        <f t="shared" si="5"/>
        <v>0.3658309131118276</v>
      </c>
    </row>
    <row r="34" spans="1:9" ht="18" thickBot="1">
      <c r="A34" s="168">
        <v>26</v>
      </c>
      <c r="B34" s="9" t="s">
        <v>43</v>
      </c>
      <c r="C34" s="112">
        <v>26860</v>
      </c>
      <c r="D34" s="86">
        <v>19080</v>
      </c>
      <c r="E34" s="119">
        <f t="shared" si="3"/>
        <v>0.7103499627699181</v>
      </c>
      <c r="F34" s="85">
        <v>19025</v>
      </c>
      <c r="G34" s="120">
        <f t="shared" si="4"/>
        <v>0.7083023082650782</v>
      </c>
      <c r="H34" s="34">
        <v>2747</v>
      </c>
      <c r="I34" s="119">
        <f t="shared" si="5"/>
        <v>0.10227103499627699</v>
      </c>
    </row>
    <row r="35" spans="1:9" s="118" customFormat="1" ht="18" thickBot="1">
      <c r="A35" s="115"/>
      <c r="B35" s="10" t="s">
        <v>1</v>
      </c>
      <c r="C35" s="91">
        <f>SUM(C21:C34)</f>
        <v>8842913</v>
      </c>
      <c r="D35" s="91">
        <f>SUM(D21:D34)</f>
        <v>1116411</v>
      </c>
      <c r="E35" s="116">
        <f t="shared" si="3"/>
        <v>0.12624923483924358</v>
      </c>
      <c r="F35" s="91">
        <f>SUM(F21:F34)</f>
        <v>1272545</v>
      </c>
      <c r="G35" s="117">
        <f t="shared" si="4"/>
        <v>0.1439056338109399</v>
      </c>
      <c r="H35" s="91">
        <f>SUM(H21:H34)</f>
        <v>480332</v>
      </c>
      <c r="I35" s="116">
        <f t="shared" si="5"/>
        <v>0.05431829986340474</v>
      </c>
    </row>
    <row r="36" spans="1:9" ht="18" thickBot="1">
      <c r="A36" s="13"/>
      <c r="B36" s="14" t="s">
        <v>10</v>
      </c>
      <c r="C36" s="90"/>
      <c r="D36" s="133"/>
      <c r="E36" s="116"/>
      <c r="F36" s="134"/>
      <c r="G36" s="117"/>
      <c r="H36" s="135"/>
      <c r="I36" s="116"/>
    </row>
    <row r="37" spans="1:9" ht="18" thickBot="1">
      <c r="A37" s="140">
        <v>27</v>
      </c>
      <c r="B37" s="154" t="s">
        <v>39</v>
      </c>
      <c r="C37" s="111">
        <v>700911</v>
      </c>
      <c r="D37" s="89">
        <v>371268</v>
      </c>
      <c r="E37" s="137">
        <f>SUM(D37/C37)</f>
        <v>0.5296934988893026</v>
      </c>
      <c r="F37" s="88">
        <v>111846</v>
      </c>
      <c r="G37" s="138">
        <f>SUM(F37/C37)</f>
        <v>0.15957232801311436</v>
      </c>
      <c r="H37" s="111">
        <v>342662</v>
      </c>
      <c r="I37" s="137">
        <f>SUM(H37/C37)</f>
        <v>0.48888089928678535</v>
      </c>
    </row>
    <row r="38" spans="1:12" s="118" customFormat="1" ht="18" thickBot="1">
      <c r="A38" s="115"/>
      <c r="B38" s="10" t="s">
        <v>1</v>
      </c>
      <c r="C38" s="91">
        <f>SUM(C37:C37)</f>
        <v>700911</v>
      </c>
      <c r="D38" s="127">
        <f>SUM(D37:D37)</f>
        <v>371268</v>
      </c>
      <c r="E38" s="116">
        <f>SUM(D38/C38)</f>
        <v>0.5296934988893026</v>
      </c>
      <c r="F38" s="128">
        <f>SUM(F37:F37)</f>
        <v>111846</v>
      </c>
      <c r="G38" s="117">
        <f>SUM(F38/C38)</f>
        <v>0.15957232801311436</v>
      </c>
      <c r="H38" s="126">
        <f>SUM(H37:H37)</f>
        <v>342662</v>
      </c>
      <c r="I38" s="116">
        <f>SUM(H38/C38)</f>
        <v>0.48888089928678535</v>
      </c>
      <c r="L38" s="121"/>
    </row>
    <row r="39" spans="1:12" ht="18" thickBot="1">
      <c r="A39" s="155"/>
      <c r="B39" s="156" t="s">
        <v>3</v>
      </c>
      <c r="C39" s="92"/>
      <c r="D39" s="157"/>
      <c r="E39" s="158"/>
      <c r="F39" s="159"/>
      <c r="G39" s="160"/>
      <c r="H39" s="161"/>
      <c r="I39" s="158"/>
      <c r="L39" s="94"/>
    </row>
    <row r="40" spans="1:12" ht="18" thickBot="1">
      <c r="A40" s="129"/>
      <c r="B40" s="15" t="s">
        <v>4</v>
      </c>
      <c r="C40" s="139">
        <f>SUM(C19+C35)</f>
        <v>26359450</v>
      </c>
      <c r="D40" s="139">
        <f>SUM(D19+D35)</f>
        <v>3851353</v>
      </c>
      <c r="E40" s="123">
        <f aca="true" t="shared" si="6" ref="E40:E45">SUM(D40/C40)</f>
        <v>0.14610900455055018</v>
      </c>
      <c r="F40" s="124">
        <f>SUM(F19+F35)</f>
        <v>2957633</v>
      </c>
      <c r="G40" s="125">
        <f aca="true" t="shared" si="7" ref="G40:G45">SUM(F40/C40)</f>
        <v>0.11220389651529147</v>
      </c>
      <c r="H40" s="122">
        <f>SUM(H19+H35)</f>
        <v>2491176</v>
      </c>
      <c r="I40" s="164">
        <v>700911</v>
      </c>
      <c r="L40" s="93"/>
    </row>
    <row r="41" spans="1:12" ht="18" thickBot="1">
      <c r="A41" s="140"/>
      <c r="B41" s="15" t="s">
        <v>2</v>
      </c>
      <c r="C41" s="139">
        <f>SUM(C38)</f>
        <v>700911</v>
      </c>
      <c r="D41" s="139">
        <f>SUM(D38)</f>
        <v>371268</v>
      </c>
      <c r="E41" s="123">
        <f t="shared" si="6"/>
        <v>0.5296934988893026</v>
      </c>
      <c r="F41" s="124">
        <f>SUM(F38)</f>
        <v>111846</v>
      </c>
      <c r="G41" s="125">
        <f t="shared" si="7"/>
        <v>0.15957232801311436</v>
      </c>
      <c r="H41" s="122">
        <f>SUM(H38)</f>
        <v>342662</v>
      </c>
      <c r="I41" s="123">
        <f>SUM(H41/C41)</f>
        <v>0.48888089928678535</v>
      </c>
      <c r="L41" s="93"/>
    </row>
    <row r="42" spans="1:9" s="118" customFormat="1" ht="18" thickBot="1">
      <c r="A42" s="115"/>
      <c r="B42" s="15" t="s">
        <v>1</v>
      </c>
      <c r="C42" s="122">
        <f>SUM(C40:C41)</f>
        <v>27060361</v>
      </c>
      <c r="D42" s="122">
        <f>SUM(D40:D41)</f>
        <v>4222621</v>
      </c>
      <c r="E42" s="123">
        <f t="shared" si="6"/>
        <v>0.1560445184009186</v>
      </c>
      <c r="F42" s="124">
        <f>SUM(F40:F41)</f>
        <v>3069479</v>
      </c>
      <c r="G42" s="125">
        <f t="shared" si="7"/>
        <v>0.11343082230129893</v>
      </c>
      <c r="H42" s="122">
        <f>SUM(H40:H41)</f>
        <v>2833838</v>
      </c>
      <c r="I42" s="123">
        <f>SUM(H42/C42)</f>
        <v>0.10472284534563304</v>
      </c>
    </row>
    <row r="43" spans="1:9" ht="18" thickBot="1">
      <c r="A43" s="140">
        <v>28</v>
      </c>
      <c r="B43" s="162" t="s">
        <v>50</v>
      </c>
      <c r="C43" s="111">
        <v>1109200</v>
      </c>
      <c r="D43" s="89">
        <v>471862</v>
      </c>
      <c r="E43" s="137">
        <f t="shared" si="6"/>
        <v>0.42540750090155066</v>
      </c>
      <c r="F43" s="88">
        <v>56546</v>
      </c>
      <c r="G43" s="138">
        <f t="shared" si="7"/>
        <v>0.05097908402452218</v>
      </c>
      <c r="H43" s="111">
        <v>543675</v>
      </c>
      <c r="I43" s="137">
        <f>SUM(H43/C43)</f>
        <v>0.49015055896141363</v>
      </c>
    </row>
    <row r="44" spans="1:9" ht="18" thickBot="1">
      <c r="A44" s="115"/>
      <c r="B44" s="10" t="s">
        <v>16</v>
      </c>
      <c r="C44" s="126">
        <f>SUM(C43:C43)</f>
        <v>1109200</v>
      </c>
      <c r="D44" s="127">
        <f>SUM(D43:D43)</f>
        <v>471862</v>
      </c>
      <c r="E44" s="116">
        <f t="shared" si="6"/>
        <v>0.42540750090155066</v>
      </c>
      <c r="F44" s="128">
        <f>SUM(F43:F43)</f>
        <v>56546</v>
      </c>
      <c r="G44" s="117">
        <f t="shared" si="7"/>
        <v>0.05097908402452218</v>
      </c>
      <c r="H44" s="126">
        <f>SUM(H43:H43)</f>
        <v>543675</v>
      </c>
      <c r="I44" s="116">
        <f>SUM(H44/C44)</f>
        <v>0.49015055896141363</v>
      </c>
    </row>
    <row r="45" spans="1:9" s="118" customFormat="1" ht="18" thickBot="1">
      <c r="A45" s="13"/>
      <c r="B45" s="17" t="s">
        <v>17</v>
      </c>
      <c r="C45" s="127">
        <f>SUM(C44+C42)</f>
        <v>28169561</v>
      </c>
      <c r="D45" s="127">
        <f>SUM(D44+D42)</f>
        <v>4694483</v>
      </c>
      <c r="E45" s="116">
        <f t="shared" si="6"/>
        <v>0.16665091088923964</v>
      </c>
      <c r="F45" s="128">
        <f>SUM(F44+F42)</f>
        <v>3126025</v>
      </c>
      <c r="G45" s="117">
        <f t="shared" si="7"/>
        <v>0.11097173292831933</v>
      </c>
      <c r="H45" s="126">
        <f>SUM(H44+H42)</f>
        <v>3377513</v>
      </c>
      <c r="I45" s="116">
        <f>SUM(H45/C45)</f>
        <v>0.11989938359351784</v>
      </c>
    </row>
    <row r="46" spans="1:9" ht="9.75" customHeight="1">
      <c r="A46" s="141"/>
      <c r="B46" s="142"/>
      <c r="C46" s="143"/>
      <c r="D46" s="143"/>
      <c r="E46" s="190"/>
      <c r="F46" s="190"/>
      <c r="G46" s="190"/>
      <c r="H46" s="190"/>
      <c r="I46" s="190"/>
    </row>
    <row r="47" ht="15">
      <c r="H47" s="146" t="s">
        <v>40</v>
      </c>
    </row>
    <row r="50" ht="12.75">
      <c r="C50" s="7"/>
    </row>
  </sheetData>
  <sheetProtection/>
  <mergeCells count="13">
    <mergeCell ref="G4:G5"/>
    <mergeCell ref="I4:I5"/>
    <mergeCell ref="H4:H5"/>
    <mergeCell ref="E46:I46"/>
    <mergeCell ref="A1:I1"/>
    <mergeCell ref="A2:I2"/>
    <mergeCell ref="A4:A5"/>
    <mergeCell ref="B4:B5"/>
    <mergeCell ref="C4:C5"/>
    <mergeCell ref="A3:I3"/>
    <mergeCell ref="D4:D5"/>
    <mergeCell ref="E4:E5"/>
    <mergeCell ref="F4:F5"/>
  </mergeCells>
  <printOptions/>
  <pageMargins left="0.35" right="0.24" top="1.14" bottom="0.5" header="0.17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2021-03-15T12:36:58Z</cp:lastPrinted>
  <dcterms:created xsi:type="dcterms:W3CDTF">2005-03-03T10:01:26Z</dcterms:created>
  <dcterms:modified xsi:type="dcterms:W3CDTF">2021-03-15T12:41:43Z</dcterms:modified>
  <cp:category/>
  <cp:version/>
  <cp:contentType/>
  <cp:contentStatus/>
</cp:coreProperties>
</file>