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" sheetId="12" r:id="rId1"/>
    <sheet name="Sheet1" sheetId="13" state="hidden" r:id="rId2"/>
  </sheets>
  <definedNames>
    <definedName name="_xlnm.Print_Area" localSheetId="0">sheet!$B$1:$AQ$38</definedName>
    <definedName name="Print_Area_MI" localSheetId="0">sheet!#REF!</definedName>
  </definedNames>
  <calcPr calcId="162913"/>
</workbook>
</file>

<file path=xl/calcChain.xml><?xml version="1.0" encoding="utf-8"?>
<calcChain xmlns="http://schemas.openxmlformats.org/spreadsheetml/2006/main">
  <c r="AN35" i="12" l="1"/>
  <c r="AO35" i="12"/>
  <c r="L9" i="13" l="1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L16" i="13"/>
  <c r="M16" i="13"/>
  <c r="L17" i="13"/>
  <c r="M17" i="13"/>
  <c r="L18" i="13"/>
  <c r="M18" i="13"/>
  <c r="L19" i="13"/>
  <c r="M19" i="13"/>
  <c r="L20" i="13"/>
  <c r="M20" i="13"/>
  <c r="L21" i="13"/>
  <c r="M21" i="13"/>
  <c r="L22" i="13"/>
  <c r="M22" i="13"/>
  <c r="L23" i="13"/>
  <c r="M23" i="13"/>
  <c r="L24" i="13"/>
  <c r="M24" i="13"/>
  <c r="L25" i="13"/>
  <c r="M25" i="13"/>
  <c r="L26" i="13"/>
  <c r="M26" i="13"/>
  <c r="L27" i="13"/>
  <c r="M27" i="13"/>
  <c r="L28" i="13"/>
  <c r="M28" i="13"/>
  <c r="L29" i="13"/>
  <c r="M29" i="13"/>
  <c r="L34" i="13"/>
  <c r="M34" i="13"/>
  <c r="L35" i="13"/>
  <c r="M35" i="13"/>
  <c r="L36" i="13"/>
  <c r="M36" i="13"/>
  <c r="M8" i="13"/>
  <c r="L8" i="13"/>
  <c r="E37" i="13"/>
  <c r="M37" i="13" s="1"/>
  <c r="D37" i="13"/>
  <c r="L37" i="13" s="1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4" i="13"/>
  <c r="K34" i="13"/>
  <c r="J35" i="13"/>
  <c r="K35" i="13"/>
  <c r="J36" i="13"/>
  <c r="K36" i="13"/>
  <c r="G37" i="13"/>
  <c r="K37" i="13" s="1"/>
  <c r="F37" i="13"/>
  <c r="J37" i="13" s="1"/>
  <c r="AI10" i="12" l="1"/>
  <c r="AI11" i="12"/>
  <c r="AH10" i="12"/>
  <c r="AH11" i="12"/>
  <c r="AG10" i="12"/>
  <c r="AG11" i="12"/>
  <c r="AF10" i="12"/>
  <c r="AF11" i="12"/>
  <c r="H35" i="12"/>
  <c r="H37" i="12" s="1"/>
  <c r="I35" i="12"/>
  <c r="I37" i="12" s="1"/>
  <c r="J35" i="12"/>
  <c r="J37" i="12" s="1"/>
  <c r="K35" i="12"/>
  <c r="K37" i="12" s="1"/>
  <c r="L35" i="12"/>
  <c r="L37" i="12" s="1"/>
  <c r="M35" i="12"/>
  <c r="M37" i="12" s="1"/>
  <c r="N35" i="12"/>
  <c r="N37" i="12" s="1"/>
  <c r="O35" i="12"/>
  <c r="O37" i="12" s="1"/>
  <c r="P35" i="12"/>
  <c r="P37" i="12" s="1"/>
  <c r="Q35" i="12"/>
  <c r="Q37" i="12" s="1"/>
  <c r="R35" i="12"/>
  <c r="R37" i="12" s="1"/>
  <c r="S35" i="12"/>
  <c r="S37" i="12" s="1"/>
  <c r="G35" i="12" l="1"/>
  <c r="G37" i="12" s="1"/>
  <c r="F35" i="12"/>
  <c r="F37" i="12" s="1"/>
  <c r="E35" i="12"/>
  <c r="E37" i="12" s="1"/>
  <c r="D35" i="12"/>
  <c r="D37" i="12" s="1"/>
  <c r="AM36" i="12" l="1"/>
  <c r="AI36" i="12" s="1"/>
  <c r="AL36" i="12"/>
  <c r="AH36" i="12" s="1"/>
  <c r="AK36" i="12"/>
  <c r="AG36" i="12" s="1"/>
  <c r="AJ36" i="12"/>
  <c r="AF36" i="12" s="1"/>
  <c r="AJ9" i="12" l="1"/>
  <c r="AF9" i="12" s="1"/>
  <c r="AK9" i="12"/>
  <c r="AG9" i="12" s="1"/>
  <c r="AL9" i="12"/>
  <c r="AH9" i="12" s="1"/>
  <c r="AM9" i="12"/>
  <c r="AI9" i="12" s="1"/>
  <c r="AJ12" i="12"/>
  <c r="AF12" i="12" s="1"/>
  <c r="AK12" i="12"/>
  <c r="AG12" i="12" s="1"/>
  <c r="AL12" i="12"/>
  <c r="AH12" i="12" s="1"/>
  <c r="AM12" i="12"/>
  <c r="AI12" i="12" s="1"/>
  <c r="AJ13" i="12"/>
  <c r="AF13" i="12" s="1"/>
  <c r="AK13" i="12"/>
  <c r="AG13" i="12" s="1"/>
  <c r="AL13" i="12"/>
  <c r="AH13" i="12" s="1"/>
  <c r="AM13" i="12"/>
  <c r="AI13" i="12" s="1"/>
  <c r="AJ14" i="12"/>
  <c r="AF14" i="12" s="1"/>
  <c r="AK14" i="12"/>
  <c r="AG14" i="12" s="1"/>
  <c r="AL14" i="12"/>
  <c r="AH14" i="12" s="1"/>
  <c r="AM14" i="12"/>
  <c r="AI14" i="12" s="1"/>
  <c r="AJ15" i="12"/>
  <c r="AF15" i="12" s="1"/>
  <c r="AK15" i="12"/>
  <c r="AG15" i="12" s="1"/>
  <c r="AL15" i="12"/>
  <c r="AH15" i="12" s="1"/>
  <c r="AM15" i="12"/>
  <c r="AI15" i="12" s="1"/>
  <c r="AJ16" i="12"/>
  <c r="AF16" i="12" s="1"/>
  <c r="AK16" i="12"/>
  <c r="AG16" i="12" s="1"/>
  <c r="AL16" i="12"/>
  <c r="AH16" i="12" s="1"/>
  <c r="AM16" i="12"/>
  <c r="AI16" i="12" s="1"/>
  <c r="AJ17" i="12"/>
  <c r="AF17" i="12" s="1"/>
  <c r="AK17" i="12"/>
  <c r="AG17" i="12" s="1"/>
  <c r="AL17" i="12"/>
  <c r="AH17" i="12" s="1"/>
  <c r="AM17" i="12"/>
  <c r="AI17" i="12" s="1"/>
  <c r="AJ18" i="12"/>
  <c r="AF18" i="12" s="1"/>
  <c r="AK18" i="12"/>
  <c r="AG18" i="12" s="1"/>
  <c r="AL18" i="12"/>
  <c r="AH18" i="12" s="1"/>
  <c r="AM18" i="12"/>
  <c r="AI18" i="12" s="1"/>
  <c r="AJ19" i="12"/>
  <c r="AF19" i="12" s="1"/>
  <c r="AK19" i="12"/>
  <c r="AG19" i="12" s="1"/>
  <c r="AL19" i="12"/>
  <c r="AH19" i="12" s="1"/>
  <c r="AM19" i="12"/>
  <c r="AI19" i="12" s="1"/>
  <c r="AJ20" i="12"/>
  <c r="AF20" i="12" s="1"/>
  <c r="AK20" i="12"/>
  <c r="AG20" i="12" s="1"/>
  <c r="AL20" i="12"/>
  <c r="AH20" i="12" s="1"/>
  <c r="AM20" i="12"/>
  <c r="AI20" i="12" s="1"/>
  <c r="AJ21" i="12"/>
  <c r="AF21" i="12" s="1"/>
  <c r="AK21" i="12"/>
  <c r="AG21" i="12" s="1"/>
  <c r="AL21" i="12"/>
  <c r="AH21" i="12" s="1"/>
  <c r="AM21" i="12"/>
  <c r="AI21" i="12" s="1"/>
  <c r="AJ22" i="12"/>
  <c r="AF22" i="12" s="1"/>
  <c r="AK22" i="12"/>
  <c r="AG22" i="12" s="1"/>
  <c r="AL22" i="12"/>
  <c r="AH22" i="12" s="1"/>
  <c r="AM22" i="12"/>
  <c r="AI22" i="12" s="1"/>
  <c r="AJ23" i="12"/>
  <c r="AF23" i="12" s="1"/>
  <c r="AK23" i="12"/>
  <c r="AG23" i="12" s="1"/>
  <c r="AL23" i="12"/>
  <c r="AH23" i="12" s="1"/>
  <c r="AM23" i="12"/>
  <c r="AI23" i="12" s="1"/>
  <c r="AJ24" i="12"/>
  <c r="AF24" i="12" s="1"/>
  <c r="AK24" i="12"/>
  <c r="AG24" i="12" s="1"/>
  <c r="AL24" i="12"/>
  <c r="AH24" i="12" s="1"/>
  <c r="AM24" i="12"/>
  <c r="AI24" i="12" s="1"/>
  <c r="AJ25" i="12"/>
  <c r="AF25" i="12" s="1"/>
  <c r="AK25" i="12"/>
  <c r="AG25" i="12" s="1"/>
  <c r="AL25" i="12"/>
  <c r="AH25" i="12" s="1"/>
  <c r="AM25" i="12"/>
  <c r="AI25" i="12" s="1"/>
  <c r="AJ26" i="12"/>
  <c r="AF26" i="12" s="1"/>
  <c r="AK26" i="12"/>
  <c r="AG26" i="12" s="1"/>
  <c r="AL26" i="12"/>
  <c r="AH26" i="12" s="1"/>
  <c r="AM26" i="12"/>
  <c r="AI26" i="12" s="1"/>
  <c r="AJ27" i="12"/>
  <c r="AF27" i="12" s="1"/>
  <c r="AK27" i="12"/>
  <c r="AG27" i="12" s="1"/>
  <c r="AL27" i="12"/>
  <c r="AH27" i="12" s="1"/>
  <c r="AM27" i="12"/>
  <c r="AI27" i="12" s="1"/>
  <c r="AJ28" i="12"/>
  <c r="AF28" i="12" s="1"/>
  <c r="AK28" i="12"/>
  <c r="AG28" i="12" s="1"/>
  <c r="AL28" i="12"/>
  <c r="AH28" i="12" s="1"/>
  <c r="AM28" i="12"/>
  <c r="AI28" i="12" s="1"/>
  <c r="AJ29" i="12"/>
  <c r="AF29" i="12" s="1"/>
  <c r="AK29" i="12"/>
  <c r="AG29" i="12" s="1"/>
  <c r="AL29" i="12"/>
  <c r="AH29" i="12" s="1"/>
  <c r="AM29" i="12"/>
  <c r="AI29" i="12" s="1"/>
  <c r="AJ30" i="12"/>
  <c r="AF30" i="12" s="1"/>
  <c r="AK30" i="12"/>
  <c r="AG30" i="12" s="1"/>
  <c r="AL30" i="12"/>
  <c r="AH30" i="12" s="1"/>
  <c r="AM30" i="12"/>
  <c r="AI30" i="12" s="1"/>
  <c r="AJ31" i="12"/>
  <c r="AF31" i="12" s="1"/>
  <c r="AK31" i="12"/>
  <c r="AG31" i="12" s="1"/>
  <c r="AL31" i="12"/>
  <c r="AH31" i="12" s="1"/>
  <c r="AM31" i="12"/>
  <c r="AI31" i="12" s="1"/>
  <c r="AJ32" i="12"/>
  <c r="AF32" i="12" s="1"/>
  <c r="AK32" i="12"/>
  <c r="AG32" i="12" s="1"/>
  <c r="AL32" i="12"/>
  <c r="AH32" i="12" s="1"/>
  <c r="AM32" i="12"/>
  <c r="AI32" i="12" s="1"/>
  <c r="AJ33" i="12"/>
  <c r="AF33" i="12" s="1"/>
  <c r="AK33" i="12"/>
  <c r="AG33" i="12" s="1"/>
  <c r="AL33" i="12"/>
  <c r="AH33" i="12" s="1"/>
  <c r="AM33" i="12"/>
  <c r="AI33" i="12" s="1"/>
  <c r="AJ34" i="12"/>
  <c r="AF34" i="12" s="1"/>
  <c r="AK34" i="12"/>
  <c r="AG34" i="12" s="1"/>
  <c r="AL34" i="12"/>
  <c r="AH34" i="12" s="1"/>
  <c r="AM34" i="12"/>
  <c r="AI34" i="12" s="1"/>
  <c r="AJ8" i="12"/>
  <c r="AF8" i="12" l="1"/>
  <c r="AJ35" i="12"/>
  <c r="AK8" i="12"/>
  <c r="AL8" i="12"/>
  <c r="AM8" i="12"/>
  <c r="AI8" i="12" l="1"/>
  <c r="AM35" i="12"/>
  <c r="AH8" i="12"/>
  <c r="AL35" i="12"/>
  <c r="AG8" i="12"/>
  <c r="AK35" i="12"/>
  <c r="T35" i="12"/>
  <c r="T37" i="12" s="1"/>
  <c r="U35" i="12"/>
  <c r="U37" i="12" s="1"/>
  <c r="V35" i="12"/>
  <c r="V37" i="12" s="1"/>
  <c r="W35" i="12"/>
  <c r="W37" i="12" s="1"/>
  <c r="X35" i="12"/>
  <c r="X37" i="12" s="1"/>
  <c r="Y35" i="12"/>
  <c r="Y37" i="12" s="1"/>
  <c r="Z35" i="12"/>
  <c r="Z37" i="12" s="1"/>
  <c r="AA35" i="12"/>
  <c r="AA37" i="12" s="1"/>
  <c r="AB35" i="12"/>
  <c r="AB37" i="12" s="1"/>
  <c r="AC35" i="12"/>
  <c r="AC37" i="12" s="1"/>
  <c r="AD35" i="12"/>
  <c r="AD37" i="12" s="1"/>
  <c r="AE35" i="12"/>
  <c r="AE37" i="12" s="1"/>
  <c r="AQ35" i="12" l="1"/>
  <c r="AQ37" i="12" s="1"/>
  <c r="AP35" i="12"/>
  <c r="AP37" i="12" s="1"/>
  <c r="AI35" i="12" l="1"/>
  <c r="AH35" i="12"/>
  <c r="AG35" i="12"/>
  <c r="AF35" i="12"/>
  <c r="AJ37" i="12" l="1"/>
  <c r="AF37" i="12" s="1"/>
  <c r="AK37" i="12"/>
  <c r="AG37" i="12" s="1"/>
  <c r="AL37" i="12"/>
  <c r="AH37" i="12" s="1"/>
  <c r="AM37" i="12"/>
  <c r="AI37" i="12" s="1"/>
  <c r="AO37" i="12"/>
  <c r="AN37" i="12"/>
</calcChain>
</file>

<file path=xl/sharedStrings.xml><?xml version="1.0" encoding="utf-8"?>
<sst xmlns="http://schemas.openxmlformats.org/spreadsheetml/2006/main" count="151" uniqueCount="53">
  <si>
    <t>BANK</t>
  </si>
  <si>
    <t>TOTAL</t>
  </si>
  <si>
    <t>SANCTIONED</t>
  </si>
  <si>
    <t>NO.</t>
  </si>
  <si>
    <t>AMT.</t>
  </si>
  <si>
    <t>HDFC BANK</t>
  </si>
  <si>
    <t>J&amp;K BK LTD</t>
  </si>
  <si>
    <t>IDBI BK LTD</t>
  </si>
  <si>
    <t>AXIS BK</t>
  </si>
  <si>
    <t>UCO BANK</t>
  </si>
  <si>
    <t xml:space="preserve">(Amount ` in lacs) </t>
  </si>
  <si>
    <t>COMMERCIAL BANKS</t>
  </si>
  <si>
    <t>Yes Bank</t>
  </si>
  <si>
    <t>Federal Bank Ltd.</t>
  </si>
  <si>
    <t>Indusind Bank</t>
  </si>
  <si>
    <t xml:space="preserve">ICICI BK </t>
  </si>
  <si>
    <t>DISBURSED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</si>
  <si>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</si>
  <si>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</si>
  <si>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</si>
  <si>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</si>
  <si>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</si>
  <si>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</si>
  <si>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</si>
  <si>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</si>
  <si>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</si>
  <si>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</si>
  <si>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</si>
  <si>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 No</t>
  </si>
  <si>
    <t>Bandhan Bank</t>
  </si>
  <si>
    <t>AU Small Finance Bank</t>
  </si>
  <si>
    <t>Kotak Mahindra Bank</t>
  </si>
  <si>
    <t>Ujjivan Small Finance Bank</t>
  </si>
  <si>
    <t>Jana Small Finance Bank</t>
  </si>
  <si>
    <t>Capital Small Finance Bank</t>
  </si>
  <si>
    <t>Punjab Gramin Bank</t>
  </si>
  <si>
    <t>Pb. State Cooperative Bank</t>
  </si>
  <si>
    <t>SLBC PUNJAB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</si>
  <si>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</si>
  <si>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</si>
  <si>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PROGRESS DURING THE QUARTER                                    (01.07.2020 to 30.09.2020)</t>
  </si>
  <si>
    <t>PROGRESS DURING THE QUARTER                                    (01.01.2021 -31.03.2021)</t>
  </si>
  <si>
    <t>CUMMULATIVE DURING THE YEAR 2020-21                                                           (01.04.2020-31.03.2021)</t>
  </si>
  <si>
    <t>OUTSTANDING AS ON 31.03.2021</t>
  </si>
  <si>
    <t>NPA under KCC as on 31.03.2021</t>
  </si>
  <si>
    <t xml:space="preserve"> BANKWISE PROGRESS UNDER KISSAN CREDIT CARD SCHEME UP TO 31.03.2021</t>
  </si>
  <si>
    <t>CUMMULATIVE DURING THE YEAR 2020-21                                                           (01.04.2020-31.12.2021)</t>
  </si>
  <si>
    <t>OUTSTANDING AS ON 31.12.2020</t>
  </si>
  <si>
    <t xml:space="preserve">  COMPARISON PROGRESS UNDER KISSAN CREDIT CARD SCHEME UP TO 31.03.2021</t>
  </si>
  <si>
    <t>GROWTHQOQ</t>
  </si>
  <si>
    <t>OUTSTANDING AS ON 31.12.2019</t>
  </si>
  <si>
    <t>GROWTH YOY</t>
  </si>
  <si>
    <t>Annexure - 33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</si>
</sst>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&quot;$&quot;#,##0.00"/>
  </numFmts>
  <fonts count="2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"/>
    </font>
    <font>
      <sz val="12"/>
      <color rgb="FFFF0000"/>
      <name val="Helv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2"/>
      <name val="Helv"/>
    </font>
    <font>
      <b/>
      <sz val="12"/>
      <name val="Tahoma"/>
      <family val="2"/>
    </font>
    <font>
      <sz val="12"/>
      <name val="Tahoma"/>
      <family val="2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b/>
      <sz val="16"/>
      <color theme="1"/>
      <name val="Tahoma"/>
      <family val="2"/>
    </font>
    <font>
      <b/>
      <sz val="19"/>
      <color theme="1"/>
      <name val="Tahoma"/>
      <family val="2"/>
    </font>
    <font>
      <b/>
      <sz val="20"/>
      <color theme="1"/>
      <name val="Tahoma"/>
      <family val="2"/>
    </font>
    <font>
      <sz val="14"/>
      <color theme="1"/>
      <name val="Tahoma"/>
      <family val="2"/>
    </font>
    <font>
      <b/>
      <sz val="13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0">
    <xf numFmtId="0" fontId="0" fillId="0" borderId="0"/>
    <xf numFmtId="0" fontId="8" fillId="0" borderId="0"/>
    <xf numFmtId="0" fontId="11" fillId="0" borderId="0"/>
    <xf numFmtId="0" fontId="10" fillId="0" borderId="0"/>
    <xf numFmtId="0" fontId="13" fillId="0" borderId="0" applyNumberFormat="0" applyBorder="0" applyProtection="0"/>
    <xf numFmtId="0" fontId="8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2" borderId="0" xfId="0" applyFont="1" applyFill="1"/>
    <xf numFmtId="0" fontId="6" fillId="3" borderId="0" xfId="0" applyFont="1" applyFill="1"/>
    <xf numFmtId="0" fontId="6" fillId="3" borderId="0" xfId="0" applyFont="1" applyFill="1" applyBorder="1"/>
    <xf numFmtId="165" fontId="6" fillId="3" borderId="0" xfId="0" applyNumberFormat="1" applyFont="1" applyFill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/>
    <xf numFmtId="0" fontId="7" fillId="2" borderId="0" xfId="0" applyFont="1" applyFill="1"/>
    <xf numFmtId="9" fontId="0" fillId="0" borderId="0" xfId="30" applyFont="1"/>
    <xf numFmtId="1" fontId="15" fillId="0" borderId="3" xfId="0" applyNumberFormat="1" applyFont="1" applyBorder="1"/>
    <xf numFmtId="9" fontId="15" fillId="0" borderId="3" xfId="30" applyFont="1" applyBorder="1"/>
    <xf numFmtId="1" fontId="15" fillId="0" borderId="48" xfId="0" applyNumberFormat="1" applyFont="1" applyBorder="1"/>
    <xf numFmtId="1" fontId="15" fillId="0" borderId="49" xfId="0" applyNumberFormat="1" applyFont="1" applyBorder="1"/>
    <xf numFmtId="9" fontId="16" fillId="0" borderId="49" xfId="30" applyFont="1" applyBorder="1"/>
    <xf numFmtId="0" fontId="16" fillId="0" borderId="54" xfId="0" applyFont="1" applyBorder="1"/>
    <xf numFmtId="1" fontId="15" fillId="0" borderId="22" xfId="0" applyNumberFormat="1" applyFont="1" applyBorder="1"/>
    <xf numFmtId="1" fontId="15" fillId="0" borderId="57" xfId="0" applyNumberFormat="1" applyFont="1" applyBorder="1"/>
    <xf numFmtId="1" fontId="15" fillId="0" borderId="58" xfId="0" applyNumberFormat="1" applyFont="1" applyBorder="1"/>
    <xf numFmtId="9" fontId="15" fillId="0" borderId="58" xfId="30" applyFont="1" applyBorder="1"/>
    <xf numFmtId="9" fontId="15" fillId="0" borderId="59" xfId="30" applyFont="1" applyBorder="1"/>
    <xf numFmtId="9" fontId="15" fillId="0" borderId="49" xfId="30" applyFont="1" applyBorder="1"/>
    <xf numFmtId="9" fontId="15" fillId="0" borderId="54" xfId="30" applyFont="1" applyBorder="1"/>
    <xf numFmtId="9" fontId="15" fillId="0" borderId="23" xfId="30" applyFont="1" applyBorder="1"/>
    <xf numFmtId="1" fontId="15" fillId="0" borderId="5" xfId="0" applyNumberFormat="1" applyFont="1" applyBorder="1"/>
    <xf numFmtId="1" fontId="15" fillId="0" borderId="6" xfId="0" applyNumberFormat="1" applyFont="1" applyBorder="1"/>
    <xf numFmtId="9" fontId="15" fillId="0" borderId="6" xfId="30" applyFont="1" applyBorder="1"/>
    <xf numFmtId="9" fontId="15" fillId="0" borderId="7" xfId="30" applyFont="1" applyBorder="1"/>
    <xf numFmtId="1" fontId="15" fillId="0" borderId="24" xfId="0" applyNumberFormat="1" applyFont="1" applyBorder="1"/>
    <xf numFmtId="0" fontId="15" fillId="0" borderId="49" xfId="0" applyFont="1" applyBorder="1"/>
    <xf numFmtId="1" fontId="15" fillId="0" borderId="42" xfId="0" applyNumberFormat="1" applyFont="1" applyBorder="1"/>
    <xf numFmtId="9" fontId="16" fillId="0" borderId="42" xfId="30" applyFont="1" applyBorder="1"/>
    <xf numFmtId="0" fontId="16" fillId="0" borderId="42" xfId="0" applyFont="1" applyBorder="1"/>
    <xf numFmtId="0" fontId="16" fillId="0" borderId="60" xfId="0" applyFont="1" applyBorder="1"/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/>
    </xf>
    <xf numFmtId="1" fontId="20" fillId="0" borderId="18" xfId="0" applyNumberFormat="1" applyFont="1" applyFill="1" applyBorder="1" applyAlignment="1">
      <alignment horizontal="right" vertical="center"/>
    </xf>
    <xf numFmtId="1" fontId="20" fillId="0" borderId="3" xfId="0" applyNumberFormat="1" applyFont="1" applyFill="1" applyBorder="1" applyAlignment="1">
      <alignment horizontal="right" vertical="center"/>
    </xf>
    <xf numFmtId="1" fontId="20" fillId="0" borderId="23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" fontId="20" fillId="0" borderId="20" xfId="0" applyNumberFormat="1" applyFont="1" applyFill="1" applyBorder="1" applyAlignment="1">
      <alignment horizontal="right" vertical="center"/>
    </xf>
    <xf numFmtId="1" fontId="20" fillId="0" borderId="17" xfId="0" applyNumberFormat="1" applyFont="1" applyFill="1" applyBorder="1" applyAlignment="1">
      <alignment horizontal="right" vertical="center"/>
    </xf>
    <xf numFmtId="1" fontId="20" fillId="0" borderId="53" xfId="0" applyNumberFormat="1" applyFont="1" applyFill="1" applyBorder="1" applyAlignment="1">
      <alignment horizontal="right" vertical="center"/>
    </xf>
    <xf numFmtId="1" fontId="20" fillId="0" borderId="22" xfId="0" applyNumberFormat="1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right" vertical="center"/>
    </xf>
    <xf numFmtId="0" fontId="20" fillId="0" borderId="39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1" fontId="20" fillId="0" borderId="55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" fontId="20" fillId="0" borderId="42" xfId="0" applyNumberFormat="1" applyFont="1" applyFill="1" applyBorder="1" applyAlignment="1">
      <alignment horizontal="right" vertical="center"/>
    </xf>
    <xf numFmtId="1" fontId="20" fillId="0" borderId="46" xfId="0" applyNumberFormat="1" applyFont="1" applyFill="1" applyBorder="1" applyAlignment="1">
      <alignment horizontal="right" vertical="center"/>
    </xf>
    <xf numFmtId="1" fontId="20" fillId="0" borderId="40" xfId="0" applyNumberFormat="1" applyFont="1" applyFill="1" applyBorder="1" applyAlignment="1">
      <alignment horizontal="right" vertical="center"/>
    </xf>
    <xf numFmtId="1" fontId="20" fillId="0" borderId="24" xfId="0" applyNumberFormat="1" applyFont="1" applyFill="1" applyBorder="1" applyAlignment="1">
      <alignment horizontal="right" vertical="center"/>
    </xf>
    <xf numFmtId="1" fontId="20" fillId="0" borderId="5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1" fontId="22" fillId="0" borderId="6" xfId="0" applyNumberFormat="1" applyFont="1" applyFill="1" applyBorder="1" applyAlignment="1">
      <alignment horizontal="right" vertical="center"/>
    </xf>
    <xf numFmtId="1" fontId="22" fillId="0" borderId="8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" fontId="20" fillId="0" borderId="2" xfId="0" applyNumberFormat="1" applyFont="1" applyFill="1" applyBorder="1" applyAlignment="1">
      <alignment horizontal="right" vertical="center"/>
    </xf>
    <xf numFmtId="1" fontId="20" fillId="0" borderId="21" xfId="0" applyNumberFormat="1" applyFont="1" applyFill="1" applyBorder="1" applyAlignment="1">
      <alignment horizontal="right" vertical="center"/>
    </xf>
    <xf numFmtId="1" fontId="20" fillId="0" borderId="16" xfId="0" applyNumberFormat="1" applyFont="1" applyFill="1" applyBorder="1" applyAlignment="1">
      <alignment horizontal="right" vertical="center"/>
    </xf>
    <xf numFmtId="1" fontId="20" fillId="0" borderId="52" xfId="0" applyNumberFormat="1" applyFont="1" applyFill="1" applyBorder="1" applyAlignment="1">
      <alignment horizontal="right" vertical="center"/>
    </xf>
    <xf numFmtId="1" fontId="20" fillId="0" borderId="54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vertical="center"/>
    </xf>
    <xf numFmtId="1" fontId="20" fillId="0" borderId="25" xfId="0" applyNumberFormat="1" applyFont="1" applyFill="1" applyBorder="1" applyAlignment="1">
      <alignment horizontal="right" vertical="center"/>
    </xf>
    <xf numFmtId="0" fontId="24" fillId="0" borderId="0" xfId="0" applyFont="1" applyFill="1" applyAlignment="1"/>
    <xf numFmtId="1" fontId="20" fillId="0" borderId="44" xfId="0" applyNumberFormat="1" applyFont="1" applyFill="1" applyBorder="1" applyAlignment="1">
      <alignment horizontal="right" vertical="center"/>
    </xf>
    <xf numFmtId="1" fontId="20" fillId="0" borderId="4" xfId="0" applyNumberFormat="1" applyFont="1" applyFill="1" applyBorder="1" applyAlignment="1">
      <alignment horizontal="right" vertical="center"/>
    </xf>
    <xf numFmtId="1" fontId="20" fillId="0" borderId="43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1" fontId="20" fillId="0" borderId="49" xfId="0" applyNumberFormat="1" applyFont="1" applyFill="1" applyBorder="1" applyAlignment="1">
      <alignment vertical="center"/>
    </xf>
    <xf numFmtId="1" fontId="20" fillId="0" borderId="50" xfId="0" applyNumberFormat="1" applyFont="1" applyFill="1" applyBorder="1" applyAlignment="1">
      <alignment vertical="center"/>
    </xf>
    <xf numFmtId="1" fontId="20" fillId="0" borderId="49" xfId="0" applyNumberFormat="1" applyFont="1" applyFill="1" applyBorder="1" applyAlignment="1">
      <alignment horizontal="right" vertical="center"/>
    </xf>
    <xf numFmtId="1" fontId="20" fillId="0" borderId="3" xfId="0" applyNumberFormat="1" applyFont="1" applyFill="1" applyBorder="1" applyAlignment="1">
      <alignment vertical="center"/>
    </xf>
    <xf numFmtId="1" fontId="20" fillId="0" borderId="35" xfId="0" applyNumberFormat="1" applyFont="1" applyFill="1" applyBorder="1" applyAlignment="1">
      <alignment vertical="center"/>
    </xf>
    <xf numFmtId="1" fontId="20" fillId="0" borderId="22" xfId="0" applyNumberFormat="1" applyFont="1" applyFill="1" applyBorder="1" applyAlignment="1">
      <alignment vertical="center"/>
    </xf>
    <xf numFmtId="1" fontId="20" fillId="0" borderId="15" xfId="0" applyNumberFormat="1" applyFont="1" applyFill="1" applyBorder="1" applyAlignment="1">
      <alignment horizontal="right" vertical="center"/>
    </xf>
    <xf numFmtId="1" fontId="20" fillId="0" borderId="36" xfId="0" applyNumberFormat="1" applyFont="1" applyFill="1" applyBorder="1" applyAlignment="1">
      <alignment vertical="center"/>
    </xf>
    <xf numFmtId="1" fontId="20" fillId="0" borderId="23" xfId="0" applyNumberFormat="1" applyFont="1" applyFill="1" applyBorder="1" applyAlignment="1">
      <alignment vertical="center"/>
    </xf>
    <xf numFmtId="1" fontId="20" fillId="0" borderId="35" xfId="0" applyNumberFormat="1" applyFont="1" applyFill="1" applyBorder="1" applyAlignment="1">
      <alignment horizontal="right" vertical="center"/>
    </xf>
    <xf numFmtId="1" fontId="20" fillId="0" borderId="36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>
      <alignment horizontal="right" vertical="center"/>
    </xf>
    <xf numFmtId="1" fontId="20" fillId="0" borderId="51" xfId="0" applyNumberFormat="1" applyFont="1" applyFill="1" applyBorder="1" applyAlignment="1">
      <alignment vertical="center"/>
    </xf>
    <xf numFmtId="1" fontId="20" fillId="0" borderId="4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horizontal="right" vertical="center"/>
    </xf>
    <xf numFmtId="1" fontId="20" fillId="0" borderId="38" xfId="0" applyNumberFormat="1" applyFont="1" applyFill="1" applyBorder="1" applyAlignment="1">
      <alignment horizontal="right" vertical="center"/>
    </xf>
    <xf numFmtId="1" fontId="22" fillId="0" borderId="5" xfId="0" applyNumberFormat="1" applyFont="1" applyFill="1" applyBorder="1" applyAlignment="1">
      <alignment horizontal="right" vertical="center"/>
    </xf>
    <xf numFmtId="1" fontId="20" fillId="0" borderId="42" xfId="0" applyNumberFormat="1" applyFont="1" applyFill="1" applyBorder="1" applyAlignment="1">
      <alignment vertical="center"/>
    </xf>
    <xf numFmtId="1" fontId="20" fillId="0" borderId="46" xfId="0" applyNumberFormat="1" applyFont="1" applyFill="1" applyBorder="1" applyAlignment="1">
      <alignment vertical="center"/>
    </xf>
    <xf numFmtId="1" fontId="20" fillId="0" borderId="4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vertical="center"/>
    </xf>
    <xf numFmtId="1" fontId="20" fillId="0" borderId="18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1" fontId="15" fillId="0" borderId="26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0">
    <cellStyle name="Comma 2" xfId="34"/>
    <cellStyle name="Currency 2" xfId="8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10 2" xfId="26"/>
    <cellStyle name="Normal 11" xfId="18"/>
    <cellStyle name="Normal 12" xfId="24"/>
    <cellStyle name="Normal 13" xfId="31"/>
    <cellStyle name="Normal 14" xfId="33"/>
    <cellStyle name="Normal 15" xfId="37"/>
    <cellStyle name="Normal 16" xfId="39"/>
    <cellStyle name="Normal 2" xfId="5"/>
    <cellStyle name="Normal 2 2" xfId="13"/>
    <cellStyle name="Normal 2 3" xfId="27"/>
    <cellStyle name="Normal 2 4" xfId="20"/>
    <cellStyle name="Normal 3" xfId="7"/>
    <cellStyle name="Normal 3 2" xfId="9"/>
    <cellStyle name="Normal 39" xfId="25"/>
    <cellStyle name="Normal 4" xfId="10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7" xfId="14"/>
    <cellStyle name="Normal 8" xfId="15"/>
    <cellStyle name="Normal 8 2" xfId="32"/>
    <cellStyle name="Normal 8 3" xfId="36"/>
    <cellStyle name="Normal 8 4" xfId="38"/>
    <cellStyle name="Normal 9" xfId="17"/>
    <cellStyle name="Normal 9 2" xfId="35"/>
    <cellStyle name="Percent" xfId="30" builtin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R46"/>
  <sheetViews>
    <sheetView showGridLines="0" tabSelected="1" view="pageBreakPreview" zoomScale="55" zoomScaleSheetLayoutView="55" workbookViewId="0">
      <pane xSplit="3" ySplit="7" topLeftCell="D8" activePane="bottomRight" state="frozen"/>
      <selection pane="topRight" activeCell="B1" sqref="B1"/>
      <selection pane="bottomLeft" activeCell="A7" sqref="A7"/>
      <selection pane="bottomRight" activeCell="C4" sqref="C4:C7"/>
    </sheetView>
  </sheetViews>
  <sheetFormatPr defaultColWidth="9.81640625" defaultRowHeight="15.6"/>
  <cols>
    <col min="1" max="1" width="9.81640625" style="2" customWidth="1"/>
    <col min="2" max="2" width="9.81640625" style="1"/>
    <col min="3" max="3" width="41.1796875" style="4" customWidth="1"/>
    <col min="4" max="7" width="14.90625" style="4" customWidth="1"/>
    <col min="8" max="11" width="14.90625" style="4" hidden="1" customWidth="1"/>
    <col min="12" max="12" width="14.6328125" style="4" hidden="1" customWidth="1"/>
    <col min="13" max="13" width="15.90625" style="4" hidden="1" customWidth="1"/>
    <col min="14" max="14" width="14.453125" style="4" hidden="1" customWidth="1"/>
    <col min="15" max="15" width="16.08984375" style="4" hidden="1" customWidth="1"/>
    <col min="16" max="16" width="13.6328125" style="4" customWidth="1"/>
    <col min="17" max="17" width="11.81640625" style="4" customWidth="1"/>
    <col min="18" max="18" width="12.90625" style="4" customWidth="1"/>
    <col min="19" max="19" width="12.7265625" style="4" customWidth="1"/>
    <col min="20" max="23" width="13.453125" style="4" hidden="1" customWidth="1"/>
    <col min="24" max="24" width="13.90625" style="4" hidden="1" customWidth="1"/>
    <col min="25" max="25" width="15.7265625" style="4" hidden="1" customWidth="1"/>
    <col min="26" max="26" width="14.08984375" style="4" hidden="1" customWidth="1"/>
    <col min="27" max="27" width="18.1796875" style="4" hidden="1" customWidth="1"/>
    <col min="28" max="28" width="5" style="4" hidden="1" customWidth="1"/>
    <col min="29" max="29" width="11.7265625" style="4" hidden="1" customWidth="1"/>
    <col min="30" max="30" width="6.81640625" style="4" hidden="1" customWidth="1"/>
    <col min="31" max="31" width="12.453125" style="4" hidden="1" customWidth="1"/>
    <col min="32" max="32" width="13.453125" style="2" customWidth="1"/>
    <col min="33" max="33" width="15.1796875" style="2" customWidth="1"/>
    <col min="34" max="34" width="13.90625" style="2" customWidth="1"/>
    <col min="35" max="35" width="15.1796875" style="2" customWidth="1"/>
    <col min="36" max="38" width="12.36328125" style="2" hidden="1" customWidth="1"/>
    <col min="39" max="39" width="18" style="2" hidden="1" customWidth="1"/>
    <col min="40" max="40" width="16.26953125" style="4" customWidth="1"/>
    <col min="41" max="41" width="15.81640625" style="4" customWidth="1"/>
    <col min="42" max="43" width="14.81640625" style="2" customWidth="1"/>
    <col min="44" max="16384" width="9.81640625" style="1"/>
  </cols>
  <sheetData>
    <row r="1" spans="1:44" s="4" customFormat="1" ht="33" customHeight="1" thickBot="1">
      <c r="A1" s="2"/>
      <c r="B1" s="133" t="s">
        <v>52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2"/>
      <c r="AQ1" s="2"/>
      <c r="AR1" s="2"/>
    </row>
    <row r="2" spans="1:44" s="4" customFormat="1" ht="38.25" customHeight="1" thickBot="1">
      <c r="A2" s="2"/>
      <c r="B2" s="127" t="s">
        <v>45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9"/>
      <c r="AR2" s="2"/>
    </row>
    <row r="3" spans="1:44" s="4" customFormat="1" ht="30.75" customHeight="1" thickBot="1">
      <c r="A3" s="2"/>
      <c r="B3" s="144" t="s">
        <v>10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2"/>
    </row>
    <row r="4" spans="1:44" s="2" customFormat="1" ht="66" customHeight="1" thickBot="1">
      <c r="B4" s="130" t="s">
        <v>28</v>
      </c>
      <c r="C4" s="134" t="s">
        <v>0</v>
      </c>
      <c r="D4" s="119" t="s">
        <v>41</v>
      </c>
      <c r="E4" s="120"/>
      <c r="F4" s="120"/>
      <c r="G4" s="121"/>
      <c r="H4" s="120" t="s">
        <v>41</v>
      </c>
      <c r="I4" s="120"/>
      <c r="J4" s="120"/>
      <c r="K4" s="121"/>
      <c r="L4" s="119" t="s">
        <v>40</v>
      </c>
      <c r="M4" s="120"/>
      <c r="N4" s="120"/>
      <c r="O4" s="121"/>
      <c r="P4" s="119" t="s">
        <v>38</v>
      </c>
      <c r="Q4" s="120"/>
      <c r="R4" s="120"/>
      <c r="S4" s="121"/>
      <c r="T4" s="119" t="s">
        <v>38</v>
      </c>
      <c r="U4" s="120"/>
      <c r="V4" s="120"/>
      <c r="W4" s="121"/>
      <c r="X4" s="120" t="s">
        <v>39</v>
      </c>
      <c r="Y4" s="120"/>
      <c r="Z4" s="120"/>
      <c r="AA4" s="121"/>
      <c r="AB4" s="119" t="s">
        <v>38</v>
      </c>
      <c r="AC4" s="120"/>
      <c r="AD4" s="120"/>
      <c r="AE4" s="121"/>
      <c r="AF4" s="119" t="s">
        <v>42</v>
      </c>
      <c r="AG4" s="120"/>
      <c r="AH4" s="120"/>
      <c r="AI4" s="121"/>
      <c r="AJ4" s="119" t="s">
        <v>46</v>
      </c>
      <c r="AK4" s="120"/>
      <c r="AL4" s="120"/>
      <c r="AM4" s="121"/>
      <c r="AN4" s="137" t="s">
        <v>43</v>
      </c>
      <c r="AO4" s="138"/>
      <c r="AP4" s="137" t="s">
        <v>44</v>
      </c>
      <c r="AQ4" s="138"/>
    </row>
    <row r="5" spans="1:44" s="2" customFormat="1" ht="38.4" customHeight="1" thickBot="1">
      <c r="B5" s="131"/>
      <c r="C5" s="135"/>
      <c r="D5" s="122">
        <v>1</v>
      </c>
      <c r="E5" s="123"/>
      <c r="F5" s="123"/>
      <c r="G5" s="124"/>
      <c r="H5" s="123">
        <v>1</v>
      </c>
      <c r="I5" s="123"/>
      <c r="J5" s="123"/>
      <c r="K5" s="124"/>
      <c r="L5" s="122">
        <v>1</v>
      </c>
      <c r="M5" s="123"/>
      <c r="N5" s="123"/>
      <c r="O5" s="124"/>
      <c r="P5" s="122">
        <v>2</v>
      </c>
      <c r="Q5" s="123"/>
      <c r="R5" s="123"/>
      <c r="S5" s="124"/>
      <c r="T5" s="122">
        <v>2</v>
      </c>
      <c r="U5" s="123"/>
      <c r="V5" s="123"/>
      <c r="W5" s="124"/>
      <c r="X5" s="123">
        <v>1</v>
      </c>
      <c r="Y5" s="123"/>
      <c r="Z5" s="123"/>
      <c r="AA5" s="124"/>
      <c r="AB5" s="122">
        <v>2</v>
      </c>
      <c r="AC5" s="123"/>
      <c r="AD5" s="123"/>
      <c r="AE5" s="124"/>
      <c r="AF5" s="122">
        <v>3</v>
      </c>
      <c r="AG5" s="123"/>
      <c r="AH5" s="123"/>
      <c r="AI5" s="124"/>
      <c r="AJ5" s="122">
        <v>3</v>
      </c>
      <c r="AK5" s="123"/>
      <c r="AL5" s="123"/>
      <c r="AM5" s="124"/>
      <c r="AN5" s="139"/>
      <c r="AO5" s="140"/>
      <c r="AP5" s="139"/>
      <c r="AQ5" s="140"/>
    </row>
    <row r="6" spans="1:44" s="2" customFormat="1" ht="32.1" customHeight="1" thickBot="1">
      <c r="B6" s="131"/>
      <c r="C6" s="135"/>
      <c r="D6" s="117" t="s">
        <v>2</v>
      </c>
      <c r="E6" s="118"/>
      <c r="F6" s="117" t="s">
        <v>16</v>
      </c>
      <c r="G6" s="118"/>
      <c r="H6" s="126" t="s">
        <v>2</v>
      </c>
      <c r="I6" s="118"/>
      <c r="J6" s="117" t="s">
        <v>16</v>
      </c>
      <c r="K6" s="118"/>
      <c r="L6" s="117" t="s">
        <v>2</v>
      </c>
      <c r="M6" s="118"/>
      <c r="N6" s="117" t="s">
        <v>16</v>
      </c>
      <c r="O6" s="118"/>
      <c r="P6" s="117" t="s">
        <v>2</v>
      </c>
      <c r="Q6" s="118"/>
      <c r="R6" s="117" t="s">
        <v>16</v>
      </c>
      <c r="S6" s="118"/>
      <c r="T6" s="117" t="s">
        <v>2</v>
      </c>
      <c r="U6" s="118"/>
      <c r="V6" s="117" t="s">
        <v>16</v>
      </c>
      <c r="W6" s="118"/>
      <c r="X6" s="126" t="s">
        <v>2</v>
      </c>
      <c r="Y6" s="118"/>
      <c r="Z6" s="117" t="s">
        <v>16</v>
      </c>
      <c r="AA6" s="118"/>
      <c r="AB6" s="117" t="s">
        <v>2</v>
      </c>
      <c r="AC6" s="118"/>
      <c r="AD6" s="117" t="s">
        <v>16</v>
      </c>
      <c r="AE6" s="126"/>
      <c r="AF6" s="117" t="s">
        <v>2</v>
      </c>
      <c r="AG6" s="125"/>
      <c r="AH6" s="126" t="s">
        <v>16</v>
      </c>
      <c r="AI6" s="118"/>
      <c r="AJ6" s="117" t="s">
        <v>2</v>
      </c>
      <c r="AK6" s="125"/>
      <c r="AL6" s="126" t="s">
        <v>16</v>
      </c>
      <c r="AM6" s="118"/>
      <c r="AN6" s="141"/>
      <c r="AO6" s="142"/>
      <c r="AP6" s="143"/>
      <c r="AQ6" s="142"/>
    </row>
    <row r="7" spans="1:44" s="2" customFormat="1" ht="32.1" customHeight="1" thickBot="1">
      <c r="B7" s="132"/>
      <c r="C7" s="136"/>
      <c r="D7" s="37" t="s">
        <v>3</v>
      </c>
      <c r="E7" s="38" t="s">
        <v>4</v>
      </c>
      <c r="F7" s="37" t="s">
        <v>3</v>
      </c>
      <c r="G7" s="39" t="s">
        <v>4</v>
      </c>
      <c r="H7" s="111" t="s">
        <v>3</v>
      </c>
      <c r="I7" s="38" t="s">
        <v>4</v>
      </c>
      <c r="J7" s="37" t="s">
        <v>3</v>
      </c>
      <c r="K7" s="39" t="s">
        <v>4</v>
      </c>
      <c r="L7" s="40" t="s">
        <v>3</v>
      </c>
      <c r="M7" s="41" t="s">
        <v>4</v>
      </c>
      <c r="N7" s="40" t="s">
        <v>3</v>
      </c>
      <c r="O7" s="42" t="s">
        <v>4</v>
      </c>
      <c r="P7" s="43"/>
      <c r="Q7" s="43"/>
      <c r="R7" s="43"/>
      <c r="S7" s="43"/>
      <c r="T7" s="40" t="s">
        <v>3</v>
      </c>
      <c r="U7" s="41" t="s">
        <v>4</v>
      </c>
      <c r="V7" s="40" t="s">
        <v>3</v>
      </c>
      <c r="W7" s="42" t="s">
        <v>4</v>
      </c>
      <c r="X7" s="44" t="s">
        <v>3</v>
      </c>
      <c r="Y7" s="41" t="s">
        <v>4</v>
      </c>
      <c r="Z7" s="40" t="s">
        <v>3</v>
      </c>
      <c r="AA7" s="41" t="s">
        <v>4</v>
      </c>
      <c r="AB7" s="40" t="s">
        <v>3</v>
      </c>
      <c r="AC7" s="41" t="s">
        <v>4</v>
      </c>
      <c r="AD7" s="40" t="s">
        <v>3</v>
      </c>
      <c r="AE7" s="45" t="s">
        <v>4</v>
      </c>
      <c r="AF7" s="40" t="s">
        <v>3</v>
      </c>
      <c r="AG7" s="41" t="s">
        <v>4</v>
      </c>
      <c r="AH7" s="44" t="s">
        <v>3</v>
      </c>
      <c r="AI7" s="42" t="s">
        <v>4</v>
      </c>
      <c r="AJ7" s="40" t="s">
        <v>3</v>
      </c>
      <c r="AK7" s="41" t="s">
        <v>4</v>
      </c>
      <c r="AL7" s="44" t="s">
        <v>3</v>
      </c>
      <c r="AM7" s="42" t="s">
        <v>4</v>
      </c>
      <c r="AN7" s="44" t="s">
        <v>3</v>
      </c>
      <c r="AO7" s="42" t="s">
        <v>4</v>
      </c>
      <c r="AP7" s="40" t="s">
        <v>3</v>
      </c>
      <c r="AQ7" s="42" t="s">
        <v>4</v>
      </c>
    </row>
    <row r="8" spans="1:44" s="3" customFormat="1" ht="32.1" customHeight="1">
      <c r="B8" s="47">
        <v>1</v>
      </c>
      <c r="C8" s="76" t="s">
        <v>17</v>
      </c>
      <c r="D8" s="77">
        <v>5531</v>
      </c>
      <c r="E8" s="90">
        <v>16761</v>
      </c>
      <c r="F8" s="90">
        <v>4982</v>
      </c>
      <c r="G8" s="91">
        <v>90013</v>
      </c>
      <c r="H8" s="112">
        <v>4588</v>
      </c>
      <c r="I8" s="90">
        <v>11124</v>
      </c>
      <c r="J8" s="90">
        <v>31987</v>
      </c>
      <c r="K8" s="91">
        <v>186110</v>
      </c>
      <c r="L8" s="54">
        <v>11935</v>
      </c>
      <c r="M8" s="78">
        <v>10768</v>
      </c>
      <c r="N8" s="78">
        <v>11968</v>
      </c>
      <c r="O8" s="80">
        <v>8002</v>
      </c>
      <c r="P8" s="46">
        <v>173</v>
      </c>
      <c r="Q8" s="92">
        <v>803</v>
      </c>
      <c r="R8" s="92">
        <v>173</v>
      </c>
      <c r="S8" s="82">
        <v>803</v>
      </c>
      <c r="T8" s="54">
        <v>8741</v>
      </c>
      <c r="U8" s="78">
        <v>9750</v>
      </c>
      <c r="V8" s="78">
        <v>8741</v>
      </c>
      <c r="W8" s="79">
        <v>9750</v>
      </c>
      <c r="X8" s="54">
        <v>6102</v>
      </c>
      <c r="Y8" s="78">
        <v>6891.02</v>
      </c>
      <c r="Z8" s="78">
        <v>11151</v>
      </c>
      <c r="AA8" s="79">
        <v>12558.789999999999</v>
      </c>
      <c r="AB8" s="53">
        <v>2799</v>
      </c>
      <c r="AC8" s="78">
        <v>1929.78</v>
      </c>
      <c r="AD8" s="78">
        <v>2509</v>
      </c>
      <c r="AE8" s="80">
        <v>2231.6800000000003</v>
      </c>
      <c r="AF8" s="86">
        <f>AJ8+D8</f>
        <v>28156</v>
      </c>
      <c r="AG8" s="86">
        <f t="shared" ref="AG8:AI23" si="0">AK8+E8</f>
        <v>45544.020000000004</v>
      </c>
      <c r="AH8" s="86">
        <f t="shared" si="0"/>
        <v>60088</v>
      </c>
      <c r="AI8" s="86">
        <f t="shared" si="0"/>
        <v>296683.79000000004</v>
      </c>
      <c r="AJ8" s="46">
        <f>X8+L8+H8</f>
        <v>22625</v>
      </c>
      <c r="AK8" s="81">
        <f>Y8+M8+I8</f>
        <v>28783.02</v>
      </c>
      <c r="AL8" s="81">
        <f>Z8+N8+J8</f>
        <v>55106</v>
      </c>
      <c r="AM8" s="55">
        <f>AA8+O8+K8</f>
        <v>206670.79</v>
      </c>
      <c r="AN8" s="46">
        <v>254831</v>
      </c>
      <c r="AO8" s="82">
        <v>995620</v>
      </c>
      <c r="AP8" s="53">
        <v>25290</v>
      </c>
      <c r="AQ8" s="79">
        <v>135791</v>
      </c>
      <c r="AR8" s="2"/>
    </row>
    <row r="9" spans="1:44" s="11" customFormat="1" ht="32.1" customHeight="1">
      <c r="B9" s="59">
        <v>2</v>
      </c>
      <c r="C9" s="48" t="s">
        <v>18</v>
      </c>
      <c r="D9" s="58">
        <v>2585</v>
      </c>
      <c r="E9" s="93">
        <v>11728.87984</v>
      </c>
      <c r="F9" s="93">
        <v>2585</v>
      </c>
      <c r="G9" s="94">
        <v>9363.9905200000012</v>
      </c>
      <c r="H9" s="113">
        <v>2987</v>
      </c>
      <c r="I9" s="93">
        <v>13618</v>
      </c>
      <c r="J9" s="93">
        <v>2987</v>
      </c>
      <c r="K9" s="94">
        <v>9553</v>
      </c>
      <c r="L9" s="49">
        <v>23680</v>
      </c>
      <c r="M9" s="50">
        <v>14270</v>
      </c>
      <c r="N9" s="50">
        <v>23680</v>
      </c>
      <c r="O9" s="96">
        <v>10837</v>
      </c>
      <c r="P9" s="56">
        <v>1446</v>
      </c>
      <c r="Q9" s="50">
        <v>2465.3076199999996</v>
      </c>
      <c r="R9" s="50">
        <v>1446</v>
      </c>
      <c r="S9" s="51">
        <v>2181.62023</v>
      </c>
      <c r="T9" s="49">
        <v>2580</v>
      </c>
      <c r="U9" s="50">
        <v>4058</v>
      </c>
      <c r="V9" s="50">
        <v>2580</v>
      </c>
      <c r="W9" s="51">
        <v>3390</v>
      </c>
      <c r="X9" s="49">
        <v>0</v>
      </c>
      <c r="Y9" s="50">
        <v>0</v>
      </c>
      <c r="Z9" s="50">
        <v>0</v>
      </c>
      <c r="AA9" s="51">
        <v>0</v>
      </c>
      <c r="AB9" s="56">
        <v>0</v>
      </c>
      <c r="AC9" s="50">
        <v>0</v>
      </c>
      <c r="AD9" s="50">
        <v>0</v>
      </c>
      <c r="AE9" s="96">
        <v>0</v>
      </c>
      <c r="AF9" s="50">
        <f t="shared" ref="AF9:AG37" si="1">AJ9+D9</f>
        <v>29252</v>
      </c>
      <c r="AG9" s="50">
        <f t="shared" si="0"/>
        <v>39616.879840000001</v>
      </c>
      <c r="AH9" s="50">
        <f t="shared" ref="AH9:AH37" si="2">AL9+F9</f>
        <v>29252</v>
      </c>
      <c r="AI9" s="50">
        <f t="shared" ref="AI9:AI37" si="3">AM9+G9</f>
        <v>29753.990519999999</v>
      </c>
      <c r="AJ9" s="54">
        <f t="shared" ref="AJ9:AJ34" si="4">X9+L9+H9</f>
        <v>26667</v>
      </c>
      <c r="AK9" s="54">
        <f t="shared" ref="AK9:AK34" si="5">Y9+M9+I9</f>
        <v>27888</v>
      </c>
      <c r="AL9" s="54">
        <f t="shared" ref="AL9:AL34" si="6">Z9+N9+J9</f>
        <v>26667</v>
      </c>
      <c r="AM9" s="55">
        <f t="shared" ref="AM9:AM34" si="7">AA9+O9+K9</f>
        <v>20390</v>
      </c>
      <c r="AN9" s="56">
        <v>142003</v>
      </c>
      <c r="AO9" s="51">
        <v>527370.58467000001</v>
      </c>
      <c r="AP9" s="56">
        <v>5593</v>
      </c>
      <c r="AQ9" s="51">
        <v>28046.203690000002</v>
      </c>
      <c r="AR9" s="2"/>
    </row>
    <row r="10" spans="1:44" s="3" customFormat="1" ht="32.1" customHeight="1">
      <c r="B10" s="47">
        <v>3</v>
      </c>
      <c r="C10" s="48" t="s">
        <v>9</v>
      </c>
      <c r="D10" s="58">
        <v>1421</v>
      </c>
      <c r="E10" s="93">
        <v>2048</v>
      </c>
      <c r="F10" s="93">
        <v>1147</v>
      </c>
      <c r="G10" s="94">
        <v>1643</v>
      </c>
      <c r="H10" s="113">
        <v>454</v>
      </c>
      <c r="I10" s="93">
        <v>683</v>
      </c>
      <c r="J10" s="93">
        <v>374</v>
      </c>
      <c r="K10" s="94">
        <v>546</v>
      </c>
      <c r="L10" s="49">
        <v>1549</v>
      </c>
      <c r="M10" s="50">
        <v>2259</v>
      </c>
      <c r="N10" s="50">
        <v>1212</v>
      </c>
      <c r="O10" s="96">
        <v>1248</v>
      </c>
      <c r="P10" s="56">
        <v>454</v>
      </c>
      <c r="Q10" s="50">
        <v>683</v>
      </c>
      <c r="R10" s="50">
        <v>374</v>
      </c>
      <c r="S10" s="51">
        <v>546</v>
      </c>
      <c r="T10" s="49">
        <v>597</v>
      </c>
      <c r="U10" s="50">
        <v>782</v>
      </c>
      <c r="V10" s="50">
        <v>445</v>
      </c>
      <c r="W10" s="51">
        <v>542</v>
      </c>
      <c r="X10" s="49">
        <v>2058</v>
      </c>
      <c r="Y10" s="50">
        <v>2709</v>
      </c>
      <c r="Z10" s="50">
        <v>1084</v>
      </c>
      <c r="AA10" s="51">
        <v>1253</v>
      </c>
      <c r="AB10" s="56">
        <v>8</v>
      </c>
      <c r="AC10" s="50">
        <v>7</v>
      </c>
      <c r="AD10" s="50">
        <v>5</v>
      </c>
      <c r="AE10" s="96">
        <v>5</v>
      </c>
      <c r="AF10" s="50">
        <f t="shared" si="1"/>
        <v>6275</v>
      </c>
      <c r="AG10" s="50">
        <f t="shared" si="0"/>
        <v>8828</v>
      </c>
      <c r="AH10" s="50">
        <f t="shared" si="2"/>
        <v>4401</v>
      </c>
      <c r="AI10" s="50">
        <f t="shared" si="3"/>
        <v>5602</v>
      </c>
      <c r="AJ10" s="54">
        <v>4854</v>
      </c>
      <c r="AK10" s="54">
        <v>6780</v>
      </c>
      <c r="AL10" s="54">
        <v>3254</v>
      </c>
      <c r="AM10" s="55">
        <v>3959</v>
      </c>
      <c r="AN10" s="56">
        <v>31866</v>
      </c>
      <c r="AO10" s="51">
        <v>90541</v>
      </c>
      <c r="AP10" s="56">
        <v>1742</v>
      </c>
      <c r="AQ10" s="51">
        <v>9841</v>
      </c>
      <c r="AR10" s="2"/>
    </row>
    <row r="11" spans="1:44" s="3" customFormat="1" ht="31.8" customHeight="1">
      <c r="B11" s="59">
        <v>4</v>
      </c>
      <c r="C11" s="48" t="s">
        <v>19</v>
      </c>
      <c r="D11" s="58">
        <v>543</v>
      </c>
      <c r="E11" s="93">
        <v>523.73750966399962</v>
      </c>
      <c r="F11" s="93">
        <v>543</v>
      </c>
      <c r="G11" s="94">
        <v>523.73750966399962</v>
      </c>
      <c r="H11" s="113">
        <v>543</v>
      </c>
      <c r="I11" s="93">
        <v>523.73750966399962</v>
      </c>
      <c r="J11" s="93">
        <v>543</v>
      </c>
      <c r="K11" s="94">
        <v>523.73750966399962</v>
      </c>
      <c r="L11" s="49">
        <v>81.450000000000017</v>
      </c>
      <c r="M11" s="50">
        <v>78.560626449599923</v>
      </c>
      <c r="N11" s="50">
        <v>81.450000000000017</v>
      </c>
      <c r="O11" s="96">
        <v>78.560626449599923</v>
      </c>
      <c r="P11" s="56">
        <v>3359</v>
      </c>
      <c r="Q11" s="50">
        <v>8804.8959337640008</v>
      </c>
      <c r="R11" s="50">
        <v>3359</v>
      </c>
      <c r="S11" s="51">
        <v>8804.8959337640008</v>
      </c>
      <c r="T11" s="49">
        <v>3359</v>
      </c>
      <c r="U11" s="50">
        <v>8804.8959337640008</v>
      </c>
      <c r="V11" s="50">
        <v>3359</v>
      </c>
      <c r="W11" s="51">
        <v>8804.8959337640008</v>
      </c>
      <c r="X11" s="49">
        <v>3359</v>
      </c>
      <c r="Y11" s="50">
        <v>8804.8959337640008</v>
      </c>
      <c r="Z11" s="50">
        <v>14002</v>
      </c>
      <c r="AA11" s="51">
        <v>46229.396599616004</v>
      </c>
      <c r="AB11" s="56">
        <v>5</v>
      </c>
      <c r="AC11" s="50">
        <v>6</v>
      </c>
      <c r="AD11" s="50">
        <v>5</v>
      </c>
      <c r="AE11" s="96">
        <v>6</v>
      </c>
      <c r="AF11" s="50">
        <f t="shared" si="1"/>
        <v>3890</v>
      </c>
      <c r="AG11" s="50">
        <f t="shared" si="0"/>
        <v>6853.7375096639998</v>
      </c>
      <c r="AH11" s="50">
        <f t="shared" si="2"/>
        <v>3804</v>
      </c>
      <c r="AI11" s="50">
        <f t="shared" si="3"/>
        <v>6457.7375096639998</v>
      </c>
      <c r="AJ11" s="54">
        <v>3347</v>
      </c>
      <c r="AK11" s="54">
        <v>6330</v>
      </c>
      <c r="AL11" s="54">
        <v>3261</v>
      </c>
      <c r="AM11" s="55">
        <v>5934</v>
      </c>
      <c r="AN11" s="56">
        <v>14002</v>
      </c>
      <c r="AO11" s="51">
        <v>46229</v>
      </c>
      <c r="AP11" s="56">
        <v>263</v>
      </c>
      <c r="AQ11" s="51">
        <v>1446</v>
      </c>
      <c r="AR11" s="2"/>
    </row>
    <row r="12" spans="1:44" s="3" customFormat="1" ht="31.8" customHeight="1">
      <c r="B12" s="47">
        <v>5</v>
      </c>
      <c r="C12" s="48" t="s">
        <v>20</v>
      </c>
      <c r="D12" s="58">
        <v>600</v>
      </c>
      <c r="E12" s="93">
        <v>997.44</v>
      </c>
      <c r="F12" s="93">
        <v>10250</v>
      </c>
      <c r="G12" s="94">
        <v>12799.84</v>
      </c>
      <c r="H12" s="113">
        <v>788</v>
      </c>
      <c r="I12" s="93">
        <v>1196</v>
      </c>
      <c r="J12" s="93">
        <v>11005</v>
      </c>
      <c r="K12" s="94">
        <v>33789</v>
      </c>
      <c r="L12" s="49">
        <v>1285</v>
      </c>
      <c r="M12" s="50">
        <v>1896</v>
      </c>
      <c r="N12" s="50">
        <v>4261</v>
      </c>
      <c r="O12" s="96">
        <v>14380</v>
      </c>
      <c r="P12" s="56">
        <v>0</v>
      </c>
      <c r="Q12" s="50">
        <v>0</v>
      </c>
      <c r="R12" s="50">
        <v>0</v>
      </c>
      <c r="S12" s="51">
        <v>0</v>
      </c>
      <c r="T12" s="49">
        <v>0</v>
      </c>
      <c r="U12" s="50">
        <v>0</v>
      </c>
      <c r="V12" s="50">
        <v>0</v>
      </c>
      <c r="W12" s="51">
        <v>0</v>
      </c>
      <c r="X12" s="49">
        <v>329</v>
      </c>
      <c r="Y12" s="50">
        <v>411</v>
      </c>
      <c r="Z12" s="50">
        <v>13850</v>
      </c>
      <c r="AA12" s="51">
        <v>41015</v>
      </c>
      <c r="AB12" s="56">
        <v>0</v>
      </c>
      <c r="AC12" s="50">
        <v>0</v>
      </c>
      <c r="AD12" s="50">
        <v>0</v>
      </c>
      <c r="AE12" s="96">
        <v>0</v>
      </c>
      <c r="AF12" s="50">
        <f t="shared" si="1"/>
        <v>3002</v>
      </c>
      <c r="AG12" s="50">
        <f t="shared" si="0"/>
        <v>4500.4400000000005</v>
      </c>
      <c r="AH12" s="50">
        <f t="shared" si="2"/>
        <v>39366</v>
      </c>
      <c r="AI12" s="50">
        <f t="shared" si="3"/>
        <v>101983.84</v>
      </c>
      <c r="AJ12" s="54">
        <f t="shared" si="4"/>
        <v>2402</v>
      </c>
      <c r="AK12" s="54">
        <f t="shared" si="5"/>
        <v>3503</v>
      </c>
      <c r="AL12" s="54">
        <f t="shared" si="6"/>
        <v>29116</v>
      </c>
      <c r="AM12" s="55">
        <f t="shared" si="7"/>
        <v>89184</v>
      </c>
      <c r="AN12" s="56">
        <v>35260</v>
      </c>
      <c r="AO12" s="56">
        <v>153243.39359999998</v>
      </c>
      <c r="AP12" s="56">
        <v>2683</v>
      </c>
      <c r="AQ12" s="51">
        <v>31223.481129600008</v>
      </c>
      <c r="AR12" s="2"/>
    </row>
    <row r="13" spans="1:44" s="3" customFormat="1" ht="32.1" customHeight="1">
      <c r="B13" s="59">
        <v>6</v>
      </c>
      <c r="C13" s="48" t="s">
        <v>21</v>
      </c>
      <c r="D13" s="58">
        <v>48</v>
      </c>
      <c r="E13" s="93">
        <v>23</v>
      </c>
      <c r="F13" s="93">
        <v>48</v>
      </c>
      <c r="G13" s="94">
        <v>24</v>
      </c>
      <c r="H13" s="113">
        <v>39</v>
      </c>
      <c r="I13" s="93">
        <v>53</v>
      </c>
      <c r="J13" s="93">
        <v>39</v>
      </c>
      <c r="K13" s="94">
        <v>53</v>
      </c>
      <c r="L13" s="49">
        <v>76</v>
      </c>
      <c r="M13" s="50">
        <v>331</v>
      </c>
      <c r="N13" s="50">
        <v>76</v>
      </c>
      <c r="O13" s="96">
        <v>331</v>
      </c>
      <c r="P13" s="56">
        <v>0</v>
      </c>
      <c r="Q13" s="50">
        <v>0</v>
      </c>
      <c r="R13" s="50">
        <v>0</v>
      </c>
      <c r="S13" s="51">
        <v>0</v>
      </c>
      <c r="T13" s="49">
        <v>0</v>
      </c>
      <c r="U13" s="50">
        <v>0</v>
      </c>
      <c r="V13" s="50">
        <v>0</v>
      </c>
      <c r="W13" s="51">
        <v>0</v>
      </c>
      <c r="X13" s="49">
        <v>76</v>
      </c>
      <c r="Y13" s="50">
        <v>330</v>
      </c>
      <c r="Z13" s="50">
        <v>76</v>
      </c>
      <c r="AA13" s="51">
        <v>330</v>
      </c>
      <c r="AB13" s="56">
        <v>0</v>
      </c>
      <c r="AC13" s="50">
        <v>0</v>
      </c>
      <c r="AD13" s="50">
        <v>0</v>
      </c>
      <c r="AE13" s="96">
        <v>0</v>
      </c>
      <c r="AF13" s="50">
        <f t="shared" si="1"/>
        <v>239</v>
      </c>
      <c r="AG13" s="50">
        <f t="shared" si="0"/>
        <v>737</v>
      </c>
      <c r="AH13" s="50">
        <f t="shared" si="2"/>
        <v>239</v>
      </c>
      <c r="AI13" s="50">
        <f t="shared" si="3"/>
        <v>738</v>
      </c>
      <c r="AJ13" s="54">
        <f t="shared" si="4"/>
        <v>191</v>
      </c>
      <c r="AK13" s="54">
        <f t="shared" si="5"/>
        <v>714</v>
      </c>
      <c r="AL13" s="54">
        <f t="shared" si="6"/>
        <v>191</v>
      </c>
      <c r="AM13" s="55">
        <f t="shared" si="7"/>
        <v>714</v>
      </c>
      <c r="AN13" s="56">
        <v>567</v>
      </c>
      <c r="AO13" s="56">
        <v>2923</v>
      </c>
      <c r="AP13" s="56">
        <v>107</v>
      </c>
      <c r="AQ13" s="51">
        <v>428</v>
      </c>
      <c r="AR13" s="2"/>
    </row>
    <row r="14" spans="1:44" ht="32.1" customHeight="1">
      <c r="B14" s="47">
        <v>7</v>
      </c>
      <c r="C14" s="48" t="s">
        <v>22</v>
      </c>
      <c r="D14" s="48">
        <v>3962</v>
      </c>
      <c r="E14" s="93">
        <v>8307.4819299999999</v>
      </c>
      <c r="F14" s="93">
        <v>3962</v>
      </c>
      <c r="G14" s="94">
        <v>7065.4386357000194</v>
      </c>
      <c r="H14" s="113">
        <v>8428</v>
      </c>
      <c r="I14" s="95">
        <v>19110</v>
      </c>
      <c r="J14" s="95">
        <v>8428</v>
      </c>
      <c r="K14" s="95">
        <v>14333</v>
      </c>
      <c r="L14" s="95">
        <v>2655</v>
      </c>
      <c r="M14" s="95">
        <v>7403.9910100000061</v>
      </c>
      <c r="N14" s="95">
        <v>2655</v>
      </c>
      <c r="O14" s="97">
        <v>6404.7940541000062</v>
      </c>
      <c r="P14" s="95">
        <v>2195</v>
      </c>
      <c r="Q14" s="93">
        <v>3033.2100000000005</v>
      </c>
      <c r="R14" s="93">
        <v>2195</v>
      </c>
      <c r="S14" s="98">
        <v>2562.4705238999995</v>
      </c>
      <c r="T14" s="49">
        <v>74</v>
      </c>
      <c r="U14" s="50">
        <v>19.29</v>
      </c>
      <c r="V14" s="50">
        <v>74</v>
      </c>
      <c r="W14" s="51">
        <v>19.29</v>
      </c>
      <c r="X14" s="49">
        <v>1877</v>
      </c>
      <c r="Y14" s="50">
        <v>8346</v>
      </c>
      <c r="Z14" s="50">
        <v>1877</v>
      </c>
      <c r="AA14" s="51">
        <v>6262</v>
      </c>
      <c r="AB14" s="56">
        <v>24</v>
      </c>
      <c r="AC14" s="50">
        <v>33</v>
      </c>
      <c r="AD14" s="50">
        <v>24</v>
      </c>
      <c r="AE14" s="96">
        <v>33</v>
      </c>
      <c r="AF14" s="50">
        <f t="shared" si="1"/>
        <v>16922</v>
      </c>
      <c r="AG14" s="50">
        <f t="shared" si="0"/>
        <v>43167.472940000007</v>
      </c>
      <c r="AH14" s="50">
        <f t="shared" si="2"/>
        <v>16922</v>
      </c>
      <c r="AI14" s="50">
        <f t="shared" si="3"/>
        <v>34065.232689800025</v>
      </c>
      <c r="AJ14" s="54">
        <f t="shared" si="4"/>
        <v>12960</v>
      </c>
      <c r="AK14" s="54">
        <f t="shared" si="5"/>
        <v>34859.991010000005</v>
      </c>
      <c r="AL14" s="54">
        <f t="shared" si="6"/>
        <v>12960</v>
      </c>
      <c r="AM14" s="55">
        <f t="shared" si="7"/>
        <v>26999.794054100006</v>
      </c>
      <c r="AN14" s="56">
        <v>50699</v>
      </c>
      <c r="AO14" s="56">
        <v>258352.54721530009</v>
      </c>
      <c r="AP14" s="56">
        <v>3822</v>
      </c>
      <c r="AQ14" s="56">
        <v>45812.455118800004</v>
      </c>
      <c r="AR14" s="2"/>
    </row>
    <row r="15" spans="1:44" s="3" customFormat="1" ht="32.1" customHeight="1">
      <c r="B15" s="59">
        <v>8</v>
      </c>
      <c r="C15" s="48" t="s">
        <v>23</v>
      </c>
      <c r="D15" s="58">
        <v>1943</v>
      </c>
      <c r="E15" s="93">
        <v>3394.94</v>
      </c>
      <c r="F15" s="93">
        <v>1943</v>
      </c>
      <c r="G15" s="94">
        <v>2891.5200000000004</v>
      </c>
      <c r="H15" s="113">
        <v>424</v>
      </c>
      <c r="I15" s="93">
        <v>1128</v>
      </c>
      <c r="J15" s="93">
        <v>424</v>
      </c>
      <c r="K15" s="94">
        <v>769</v>
      </c>
      <c r="L15" s="49">
        <v>524</v>
      </c>
      <c r="M15" s="50">
        <v>1229</v>
      </c>
      <c r="N15" s="50">
        <v>524</v>
      </c>
      <c r="O15" s="96">
        <v>1024</v>
      </c>
      <c r="P15" s="56">
        <v>1084</v>
      </c>
      <c r="Q15" s="50">
        <v>864.28000000000009</v>
      </c>
      <c r="R15" s="50">
        <v>1084</v>
      </c>
      <c r="S15" s="51">
        <v>477.68999999999994</v>
      </c>
      <c r="T15" s="49">
        <v>131</v>
      </c>
      <c r="U15" s="50">
        <v>197</v>
      </c>
      <c r="V15" s="50">
        <v>131</v>
      </c>
      <c r="W15" s="51">
        <v>136</v>
      </c>
      <c r="X15" s="49">
        <v>245</v>
      </c>
      <c r="Y15" s="50">
        <v>482</v>
      </c>
      <c r="Z15" s="50">
        <v>245</v>
      </c>
      <c r="AA15" s="51">
        <v>350</v>
      </c>
      <c r="AB15" s="56">
        <v>30</v>
      </c>
      <c r="AC15" s="50">
        <v>29</v>
      </c>
      <c r="AD15" s="50">
        <v>21</v>
      </c>
      <c r="AE15" s="96">
        <v>14</v>
      </c>
      <c r="AF15" s="50">
        <f t="shared" si="1"/>
        <v>3136</v>
      </c>
      <c r="AG15" s="50">
        <f t="shared" si="0"/>
        <v>6233.9400000000005</v>
      </c>
      <c r="AH15" s="50">
        <f t="shared" si="2"/>
        <v>3136</v>
      </c>
      <c r="AI15" s="50">
        <f t="shared" si="3"/>
        <v>5034.5200000000004</v>
      </c>
      <c r="AJ15" s="54">
        <f t="shared" si="4"/>
        <v>1193</v>
      </c>
      <c r="AK15" s="54">
        <f t="shared" si="5"/>
        <v>2839</v>
      </c>
      <c r="AL15" s="54">
        <f t="shared" si="6"/>
        <v>1193</v>
      </c>
      <c r="AM15" s="55">
        <f t="shared" si="7"/>
        <v>2143</v>
      </c>
      <c r="AN15" s="56">
        <v>19518</v>
      </c>
      <c r="AO15" s="56">
        <v>58771.67</v>
      </c>
      <c r="AP15" s="52">
        <v>967</v>
      </c>
      <c r="AQ15" s="51">
        <v>5506.08</v>
      </c>
      <c r="AR15" s="2"/>
    </row>
    <row r="16" spans="1:44" s="3" customFormat="1" ht="32.1" customHeight="1">
      <c r="B16" s="47">
        <v>9</v>
      </c>
      <c r="C16" s="48" t="s">
        <v>24</v>
      </c>
      <c r="D16" s="58">
        <v>636</v>
      </c>
      <c r="E16" s="93">
        <v>1757.3319123000001</v>
      </c>
      <c r="F16" s="93">
        <v>1246</v>
      </c>
      <c r="G16" s="94">
        <v>3355.0264793999991</v>
      </c>
      <c r="H16" s="113">
        <v>636</v>
      </c>
      <c r="I16" s="93">
        <v>1757</v>
      </c>
      <c r="J16" s="93">
        <v>1246</v>
      </c>
      <c r="K16" s="94">
        <v>3355</v>
      </c>
      <c r="L16" s="49">
        <v>940</v>
      </c>
      <c r="M16" s="50">
        <v>3126</v>
      </c>
      <c r="N16" s="50">
        <v>2399</v>
      </c>
      <c r="O16" s="96">
        <v>7213</v>
      </c>
      <c r="P16" s="56">
        <v>195</v>
      </c>
      <c r="Q16" s="50">
        <v>294.33999999999997</v>
      </c>
      <c r="R16" s="50">
        <v>195</v>
      </c>
      <c r="S16" s="51">
        <v>294.33999999999997</v>
      </c>
      <c r="T16" s="49">
        <v>195</v>
      </c>
      <c r="U16" s="50">
        <v>294</v>
      </c>
      <c r="V16" s="50">
        <v>195</v>
      </c>
      <c r="W16" s="51">
        <v>294</v>
      </c>
      <c r="X16" s="49">
        <v>940</v>
      </c>
      <c r="Y16" s="50">
        <v>3126</v>
      </c>
      <c r="Z16" s="50">
        <v>2399</v>
      </c>
      <c r="AA16" s="51">
        <v>7213</v>
      </c>
      <c r="AB16" s="56">
        <v>2</v>
      </c>
      <c r="AC16" s="50">
        <v>3</v>
      </c>
      <c r="AD16" s="50">
        <v>2</v>
      </c>
      <c r="AE16" s="96">
        <v>3</v>
      </c>
      <c r="AF16" s="50">
        <f t="shared" si="1"/>
        <v>3152</v>
      </c>
      <c r="AG16" s="50">
        <f t="shared" si="0"/>
        <v>9766.3319123000001</v>
      </c>
      <c r="AH16" s="50">
        <f t="shared" si="2"/>
        <v>7290</v>
      </c>
      <c r="AI16" s="50">
        <f t="shared" si="3"/>
        <v>21136.0264794</v>
      </c>
      <c r="AJ16" s="54">
        <f t="shared" si="4"/>
        <v>2516</v>
      </c>
      <c r="AK16" s="54">
        <f t="shared" si="5"/>
        <v>8009</v>
      </c>
      <c r="AL16" s="54">
        <f t="shared" si="6"/>
        <v>6044</v>
      </c>
      <c r="AM16" s="55">
        <f t="shared" si="7"/>
        <v>17781</v>
      </c>
      <c r="AN16" s="56">
        <v>16199</v>
      </c>
      <c r="AO16" s="51">
        <v>89716.9</v>
      </c>
      <c r="AP16" s="56">
        <v>2779</v>
      </c>
      <c r="AQ16" s="51">
        <v>18807.3</v>
      </c>
      <c r="AR16" s="2"/>
    </row>
    <row r="17" spans="2:44" s="3" customFormat="1" ht="32.1" customHeight="1">
      <c r="B17" s="59">
        <v>10</v>
      </c>
      <c r="C17" s="48" t="s">
        <v>25</v>
      </c>
      <c r="D17" s="58">
        <v>103</v>
      </c>
      <c r="E17" s="93">
        <v>313</v>
      </c>
      <c r="F17" s="93">
        <v>103</v>
      </c>
      <c r="G17" s="94">
        <v>313</v>
      </c>
      <c r="H17" s="113">
        <v>158</v>
      </c>
      <c r="I17" s="93">
        <v>428</v>
      </c>
      <c r="J17" s="93">
        <v>158</v>
      </c>
      <c r="K17" s="94">
        <v>428</v>
      </c>
      <c r="L17" s="49">
        <v>418</v>
      </c>
      <c r="M17" s="50">
        <v>875</v>
      </c>
      <c r="N17" s="50">
        <v>418</v>
      </c>
      <c r="O17" s="96">
        <v>875</v>
      </c>
      <c r="P17" s="56">
        <v>0</v>
      </c>
      <c r="Q17" s="50">
        <v>0</v>
      </c>
      <c r="R17" s="50">
        <v>0</v>
      </c>
      <c r="S17" s="51">
        <v>0</v>
      </c>
      <c r="T17" s="49">
        <v>26</v>
      </c>
      <c r="U17" s="50">
        <v>62</v>
      </c>
      <c r="V17" s="50">
        <v>26</v>
      </c>
      <c r="W17" s="51">
        <v>62</v>
      </c>
      <c r="X17" s="49">
        <v>264</v>
      </c>
      <c r="Y17" s="50">
        <v>566</v>
      </c>
      <c r="Z17" s="50">
        <v>264</v>
      </c>
      <c r="AA17" s="51">
        <v>566</v>
      </c>
      <c r="AB17" s="56">
        <v>0</v>
      </c>
      <c r="AC17" s="50">
        <v>0</v>
      </c>
      <c r="AD17" s="50">
        <v>0</v>
      </c>
      <c r="AE17" s="96">
        <v>0</v>
      </c>
      <c r="AF17" s="50">
        <f t="shared" si="1"/>
        <v>943</v>
      </c>
      <c r="AG17" s="50">
        <f t="shared" si="0"/>
        <v>2182</v>
      </c>
      <c r="AH17" s="50">
        <f t="shared" si="2"/>
        <v>943</v>
      </c>
      <c r="AI17" s="50">
        <f t="shared" si="3"/>
        <v>2182</v>
      </c>
      <c r="AJ17" s="54">
        <f t="shared" si="4"/>
        <v>840</v>
      </c>
      <c r="AK17" s="54">
        <f t="shared" si="5"/>
        <v>1869</v>
      </c>
      <c r="AL17" s="54">
        <f t="shared" si="6"/>
        <v>840</v>
      </c>
      <c r="AM17" s="55">
        <f t="shared" si="7"/>
        <v>1869</v>
      </c>
      <c r="AN17" s="56">
        <v>5197</v>
      </c>
      <c r="AO17" s="51">
        <v>39056.499999999993</v>
      </c>
      <c r="AP17" s="56">
        <v>170</v>
      </c>
      <c r="AQ17" s="51">
        <v>802.20400000000006</v>
      </c>
      <c r="AR17" s="2"/>
    </row>
    <row r="18" spans="2:44" s="3" customFormat="1" ht="32.1" customHeight="1">
      <c r="B18" s="47">
        <v>11</v>
      </c>
      <c r="C18" s="48" t="s">
        <v>26</v>
      </c>
      <c r="D18" s="58">
        <v>12927</v>
      </c>
      <c r="E18" s="93">
        <v>17782.939549999999</v>
      </c>
      <c r="F18" s="93">
        <v>12927</v>
      </c>
      <c r="G18" s="94">
        <v>17782.939549999999</v>
      </c>
      <c r="H18" s="113">
        <v>10108</v>
      </c>
      <c r="I18" s="93">
        <v>22765</v>
      </c>
      <c r="J18" s="93">
        <v>10108</v>
      </c>
      <c r="K18" s="94">
        <v>22765</v>
      </c>
      <c r="L18" s="49">
        <v>2742</v>
      </c>
      <c r="M18" s="50">
        <v>3265</v>
      </c>
      <c r="N18" s="50">
        <v>2742</v>
      </c>
      <c r="O18" s="96">
        <v>3265</v>
      </c>
      <c r="P18" s="56">
        <v>0</v>
      </c>
      <c r="Q18" s="50">
        <v>0</v>
      </c>
      <c r="R18" s="50">
        <v>0</v>
      </c>
      <c r="S18" s="51">
        <v>0</v>
      </c>
      <c r="T18" s="49">
        <v>5534</v>
      </c>
      <c r="U18" s="50">
        <v>17233</v>
      </c>
      <c r="V18" s="50">
        <v>5534</v>
      </c>
      <c r="W18" s="51">
        <v>17233</v>
      </c>
      <c r="X18" s="49">
        <v>508</v>
      </c>
      <c r="Y18" s="50">
        <v>710</v>
      </c>
      <c r="Z18" s="50">
        <v>508</v>
      </c>
      <c r="AA18" s="51">
        <v>710</v>
      </c>
      <c r="AB18" s="56">
        <v>0</v>
      </c>
      <c r="AC18" s="50">
        <v>0</v>
      </c>
      <c r="AD18" s="50">
        <v>0</v>
      </c>
      <c r="AE18" s="96">
        <v>0</v>
      </c>
      <c r="AF18" s="50">
        <f t="shared" si="1"/>
        <v>26285</v>
      </c>
      <c r="AG18" s="50">
        <f t="shared" si="0"/>
        <v>44522.939549999996</v>
      </c>
      <c r="AH18" s="50">
        <f t="shared" si="2"/>
        <v>26285</v>
      </c>
      <c r="AI18" s="50">
        <f t="shared" si="3"/>
        <v>44522.939549999996</v>
      </c>
      <c r="AJ18" s="54">
        <f t="shared" si="4"/>
        <v>13358</v>
      </c>
      <c r="AK18" s="54">
        <f t="shared" si="5"/>
        <v>26740</v>
      </c>
      <c r="AL18" s="54">
        <f t="shared" si="6"/>
        <v>13358</v>
      </c>
      <c r="AM18" s="55">
        <f t="shared" si="7"/>
        <v>26740</v>
      </c>
      <c r="AN18" s="56">
        <v>180571</v>
      </c>
      <c r="AO18" s="56">
        <v>585736.44746911782</v>
      </c>
      <c r="AP18" s="56">
        <v>57354</v>
      </c>
      <c r="AQ18" s="51">
        <v>174716.5802259999</v>
      </c>
      <c r="AR18" s="2"/>
    </row>
    <row r="19" spans="2:44" s="3" customFormat="1" ht="32.1" customHeight="1">
      <c r="B19" s="59">
        <v>12</v>
      </c>
      <c r="C19" s="48" t="s">
        <v>27</v>
      </c>
      <c r="D19" s="58">
        <v>1632</v>
      </c>
      <c r="E19" s="93">
        <v>4520.3011300000007</v>
      </c>
      <c r="F19" s="93">
        <v>1632</v>
      </c>
      <c r="G19" s="94">
        <v>4031.6820802999991</v>
      </c>
      <c r="H19" s="113">
        <v>250</v>
      </c>
      <c r="I19" s="93">
        <v>250</v>
      </c>
      <c r="J19" s="93">
        <v>248</v>
      </c>
      <c r="K19" s="94">
        <v>243</v>
      </c>
      <c r="L19" s="49">
        <v>17799</v>
      </c>
      <c r="M19" s="50">
        <v>88131</v>
      </c>
      <c r="N19" s="50">
        <v>17795</v>
      </c>
      <c r="O19" s="96">
        <v>84140</v>
      </c>
      <c r="P19" s="56">
        <v>243</v>
      </c>
      <c r="Q19" s="50">
        <v>331.08861527500005</v>
      </c>
      <c r="R19" s="50">
        <v>243</v>
      </c>
      <c r="S19" s="51">
        <v>156.60862645</v>
      </c>
      <c r="T19" s="49">
        <v>250</v>
      </c>
      <c r="U19" s="50">
        <v>250</v>
      </c>
      <c r="V19" s="50">
        <v>248</v>
      </c>
      <c r="W19" s="51">
        <v>243</v>
      </c>
      <c r="X19" s="49">
        <v>980</v>
      </c>
      <c r="Y19" s="50">
        <v>1976</v>
      </c>
      <c r="Z19" s="50">
        <v>984</v>
      </c>
      <c r="AA19" s="51">
        <v>1677</v>
      </c>
      <c r="AB19" s="56">
        <v>0</v>
      </c>
      <c r="AC19" s="50">
        <v>0</v>
      </c>
      <c r="AD19" s="50">
        <v>0</v>
      </c>
      <c r="AE19" s="96">
        <v>0</v>
      </c>
      <c r="AF19" s="50">
        <f t="shared" si="1"/>
        <v>20661</v>
      </c>
      <c r="AG19" s="50">
        <f t="shared" si="0"/>
        <v>94877.301130000007</v>
      </c>
      <c r="AH19" s="50">
        <f t="shared" si="2"/>
        <v>20659</v>
      </c>
      <c r="AI19" s="50">
        <f t="shared" si="3"/>
        <v>90091.682080300001</v>
      </c>
      <c r="AJ19" s="54">
        <f t="shared" si="4"/>
        <v>19029</v>
      </c>
      <c r="AK19" s="54">
        <f t="shared" si="5"/>
        <v>90357</v>
      </c>
      <c r="AL19" s="54">
        <f t="shared" si="6"/>
        <v>19027</v>
      </c>
      <c r="AM19" s="55">
        <f t="shared" si="7"/>
        <v>86060</v>
      </c>
      <c r="AN19" s="56">
        <v>49446</v>
      </c>
      <c r="AO19" s="51">
        <v>231501.68107370002</v>
      </c>
      <c r="AP19" s="56">
        <v>6026</v>
      </c>
      <c r="AQ19" s="51">
        <v>57734.947024600006</v>
      </c>
      <c r="AR19" s="2"/>
    </row>
    <row r="20" spans="2:44" s="3" customFormat="1" ht="32.1" customHeight="1">
      <c r="B20" s="47">
        <v>13</v>
      </c>
      <c r="C20" s="48" t="s">
        <v>7</v>
      </c>
      <c r="D20" s="58">
        <v>149</v>
      </c>
      <c r="E20" s="93">
        <v>681.23583209999993</v>
      </c>
      <c r="F20" s="93">
        <v>149</v>
      </c>
      <c r="G20" s="94">
        <v>681.23583209999993</v>
      </c>
      <c r="H20" s="113">
        <v>105</v>
      </c>
      <c r="I20" s="93">
        <v>675</v>
      </c>
      <c r="J20" s="93">
        <v>5114</v>
      </c>
      <c r="K20" s="94">
        <v>23579</v>
      </c>
      <c r="L20" s="49">
        <v>105</v>
      </c>
      <c r="M20" s="50">
        <v>675</v>
      </c>
      <c r="N20" s="50">
        <v>5114</v>
      </c>
      <c r="O20" s="96">
        <v>23579</v>
      </c>
      <c r="P20" s="56">
        <v>3</v>
      </c>
      <c r="Q20" s="50">
        <v>2</v>
      </c>
      <c r="R20" s="50">
        <v>3</v>
      </c>
      <c r="S20" s="51">
        <v>2</v>
      </c>
      <c r="T20" s="49">
        <v>3</v>
      </c>
      <c r="U20" s="50">
        <v>2</v>
      </c>
      <c r="V20" s="50">
        <v>3</v>
      </c>
      <c r="W20" s="51">
        <v>2</v>
      </c>
      <c r="X20" s="49">
        <v>87</v>
      </c>
      <c r="Y20" s="50">
        <v>338</v>
      </c>
      <c r="Z20" s="50">
        <v>5253</v>
      </c>
      <c r="AA20" s="51">
        <v>21435</v>
      </c>
      <c r="AB20" s="56">
        <v>0</v>
      </c>
      <c r="AC20" s="50">
        <v>0</v>
      </c>
      <c r="AD20" s="50">
        <v>0</v>
      </c>
      <c r="AE20" s="96">
        <v>0</v>
      </c>
      <c r="AF20" s="50">
        <f t="shared" si="1"/>
        <v>446</v>
      </c>
      <c r="AG20" s="50">
        <f t="shared" si="0"/>
        <v>2369.2358321000002</v>
      </c>
      <c r="AH20" s="50">
        <f t="shared" si="2"/>
        <v>15630</v>
      </c>
      <c r="AI20" s="50">
        <f t="shared" si="3"/>
        <v>69274.235832100007</v>
      </c>
      <c r="AJ20" s="54">
        <f t="shared" si="4"/>
        <v>297</v>
      </c>
      <c r="AK20" s="54">
        <f t="shared" si="5"/>
        <v>1688</v>
      </c>
      <c r="AL20" s="54">
        <f t="shared" si="6"/>
        <v>15481</v>
      </c>
      <c r="AM20" s="55">
        <f t="shared" si="7"/>
        <v>68593</v>
      </c>
      <c r="AN20" s="56">
        <v>13895</v>
      </c>
      <c r="AO20" s="51">
        <v>84583.588549599997</v>
      </c>
      <c r="AP20" s="56">
        <v>707.11</v>
      </c>
      <c r="AQ20" s="51">
        <v>8483.3012867000016</v>
      </c>
      <c r="AR20" s="2"/>
    </row>
    <row r="21" spans="2:44" s="3" customFormat="1" ht="32.1" customHeight="1">
      <c r="B21" s="59">
        <v>14</v>
      </c>
      <c r="C21" s="48" t="s">
        <v>6</v>
      </c>
      <c r="D21" s="58">
        <v>0</v>
      </c>
      <c r="E21" s="93">
        <v>0</v>
      </c>
      <c r="F21" s="93">
        <v>0</v>
      </c>
      <c r="G21" s="94">
        <v>0</v>
      </c>
      <c r="H21" s="113">
        <v>0</v>
      </c>
      <c r="I21" s="93">
        <v>0</v>
      </c>
      <c r="J21" s="93">
        <v>0</v>
      </c>
      <c r="K21" s="94">
        <v>0</v>
      </c>
      <c r="L21" s="49">
        <v>1</v>
      </c>
      <c r="M21" s="50">
        <v>1</v>
      </c>
      <c r="N21" s="50">
        <v>1</v>
      </c>
      <c r="O21" s="96">
        <v>1</v>
      </c>
      <c r="P21" s="56">
        <v>0</v>
      </c>
      <c r="Q21" s="50">
        <v>0</v>
      </c>
      <c r="R21" s="50">
        <v>0</v>
      </c>
      <c r="S21" s="51">
        <v>0</v>
      </c>
      <c r="T21" s="49">
        <v>0</v>
      </c>
      <c r="U21" s="50">
        <v>0</v>
      </c>
      <c r="V21" s="50">
        <v>0</v>
      </c>
      <c r="W21" s="51">
        <v>0</v>
      </c>
      <c r="X21" s="49">
        <v>0</v>
      </c>
      <c r="Y21" s="50">
        <v>0</v>
      </c>
      <c r="Z21" s="50">
        <v>0</v>
      </c>
      <c r="AA21" s="51">
        <v>0</v>
      </c>
      <c r="AB21" s="56">
        <v>0</v>
      </c>
      <c r="AC21" s="50">
        <v>0</v>
      </c>
      <c r="AD21" s="50">
        <v>0</v>
      </c>
      <c r="AE21" s="96">
        <v>0</v>
      </c>
      <c r="AF21" s="50">
        <f t="shared" si="1"/>
        <v>1</v>
      </c>
      <c r="AG21" s="50">
        <f t="shared" si="0"/>
        <v>1</v>
      </c>
      <c r="AH21" s="50">
        <f t="shared" si="2"/>
        <v>1</v>
      </c>
      <c r="AI21" s="50">
        <f t="shared" si="3"/>
        <v>1</v>
      </c>
      <c r="AJ21" s="54">
        <f t="shared" si="4"/>
        <v>1</v>
      </c>
      <c r="AK21" s="54">
        <f t="shared" si="5"/>
        <v>1</v>
      </c>
      <c r="AL21" s="54">
        <f t="shared" si="6"/>
        <v>1</v>
      </c>
      <c r="AM21" s="55">
        <f t="shared" si="7"/>
        <v>1</v>
      </c>
      <c r="AN21" s="56">
        <v>39</v>
      </c>
      <c r="AO21" s="51">
        <v>187.55</v>
      </c>
      <c r="AP21" s="56">
        <v>0</v>
      </c>
      <c r="AQ21" s="51">
        <v>0</v>
      </c>
      <c r="AR21" s="2"/>
    </row>
    <row r="22" spans="2:44" s="3" customFormat="1" ht="32.1" customHeight="1">
      <c r="B22" s="47">
        <v>15</v>
      </c>
      <c r="C22" s="48" t="s">
        <v>34</v>
      </c>
      <c r="D22" s="58">
        <v>953</v>
      </c>
      <c r="E22" s="93">
        <v>9587</v>
      </c>
      <c r="F22" s="93">
        <v>953</v>
      </c>
      <c r="G22" s="94">
        <v>9587</v>
      </c>
      <c r="H22" s="113">
        <v>854</v>
      </c>
      <c r="I22" s="93">
        <v>9902</v>
      </c>
      <c r="J22" s="93">
        <v>854</v>
      </c>
      <c r="K22" s="94">
        <v>9902</v>
      </c>
      <c r="L22" s="49">
        <v>1087</v>
      </c>
      <c r="M22" s="50">
        <v>12543</v>
      </c>
      <c r="N22" s="50">
        <v>1087</v>
      </c>
      <c r="O22" s="96">
        <v>12543</v>
      </c>
      <c r="P22" s="56">
        <v>0</v>
      </c>
      <c r="Q22" s="50">
        <v>0</v>
      </c>
      <c r="R22" s="50">
        <v>0</v>
      </c>
      <c r="S22" s="51">
        <v>0</v>
      </c>
      <c r="T22" s="49">
        <v>0</v>
      </c>
      <c r="U22" s="50">
        <v>0</v>
      </c>
      <c r="V22" s="50">
        <v>0</v>
      </c>
      <c r="W22" s="51">
        <v>0</v>
      </c>
      <c r="X22" s="49">
        <v>74</v>
      </c>
      <c r="Y22" s="50">
        <v>763</v>
      </c>
      <c r="Z22" s="50">
        <v>74</v>
      </c>
      <c r="AA22" s="51">
        <v>763</v>
      </c>
      <c r="AB22" s="56">
        <v>0</v>
      </c>
      <c r="AC22" s="50">
        <v>0</v>
      </c>
      <c r="AD22" s="50">
        <v>0</v>
      </c>
      <c r="AE22" s="96">
        <v>0</v>
      </c>
      <c r="AF22" s="50">
        <f t="shared" si="1"/>
        <v>2968</v>
      </c>
      <c r="AG22" s="50">
        <f t="shared" si="0"/>
        <v>32795</v>
      </c>
      <c r="AH22" s="50">
        <f t="shared" si="2"/>
        <v>2968</v>
      </c>
      <c r="AI22" s="50">
        <f t="shared" si="3"/>
        <v>32795</v>
      </c>
      <c r="AJ22" s="54">
        <f t="shared" si="4"/>
        <v>2015</v>
      </c>
      <c r="AK22" s="54">
        <f t="shared" si="5"/>
        <v>23208</v>
      </c>
      <c r="AL22" s="54">
        <f t="shared" si="6"/>
        <v>2015</v>
      </c>
      <c r="AM22" s="55">
        <f t="shared" si="7"/>
        <v>23208</v>
      </c>
      <c r="AN22" s="56">
        <v>13330</v>
      </c>
      <c r="AO22" s="51">
        <v>128415.70999999999</v>
      </c>
      <c r="AP22" s="56">
        <v>181</v>
      </c>
      <c r="AQ22" s="51">
        <v>2923</v>
      </c>
      <c r="AR22" s="2"/>
    </row>
    <row r="23" spans="2:44" s="3" customFormat="1" ht="32.1" customHeight="1">
      <c r="B23" s="59">
        <v>16</v>
      </c>
      <c r="C23" s="48" t="s">
        <v>5</v>
      </c>
      <c r="D23" s="58">
        <v>25875</v>
      </c>
      <c r="E23" s="93">
        <v>113589.01006849996</v>
      </c>
      <c r="F23" s="93">
        <v>25875</v>
      </c>
      <c r="G23" s="94">
        <v>113589.01006849996</v>
      </c>
      <c r="H23" s="113">
        <v>35245</v>
      </c>
      <c r="I23" s="93">
        <v>210562</v>
      </c>
      <c r="J23" s="93">
        <v>35245</v>
      </c>
      <c r="K23" s="94">
        <v>210562</v>
      </c>
      <c r="L23" s="49">
        <v>31615</v>
      </c>
      <c r="M23" s="50">
        <v>251774</v>
      </c>
      <c r="N23" s="50">
        <v>31615</v>
      </c>
      <c r="O23" s="96">
        <v>251774</v>
      </c>
      <c r="P23" s="56">
        <v>14</v>
      </c>
      <c r="Q23" s="50">
        <v>385.78399999999999</v>
      </c>
      <c r="R23" s="50">
        <v>14</v>
      </c>
      <c r="S23" s="51">
        <v>385.78399999999999</v>
      </c>
      <c r="T23" s="49">
        <v>6</v>
      </c>
      <c r="U23" s="50">
        <v>332</v>
      </c>
      <c r="V23" s="50">
        <v>6</v>
      </c>
      <c r="W23" s="51">
        <v>332</v>
      </c>
      <c r="X23" s="49">
        <v>11945</v>
      </c>
      <c r="Y23" s="50">
        <v>89022</v>
      </c>
      <c r="Z23" s="50">
        <v>11945</v>
      </c>
      <c r="AA23" s="51">
        <v>89022</v>
      </c>
      <c r="AB23" s="56">
        <v>11945</v>
      </c>
      <c r="AC23" s="87">
        <v>89022</v>
      </c>
      <c r="AD23" s="87">
        <v>11945</v>
      </c>
      <c r="AE23" s="96">
        <v>89022</v>
      </c>
      <c r="AF23" s="50">
        <f t="shared" si="1"/>
        <v>104680</v>
      </c>
      <c r="AG23" s="50">
        <f t="shared" si="0"/>
        <v>664947.01006849995</v>
      </c>
      <c r="AH23" s="50">
        <f t="shared" si="2"/>
        <v>104680</v>
      </c>
      <c r="AI23" s="50">
        <f t="shared" si="3"/>
        <v>664947.01006849995</v>
      </c>
      <c r="AJ23" s="54">
        <f t="shared" si="4"/>
        <v>78805</v>
      </c>
      <c r="AK23" s="54">
        <f t="shared" si="5"/>
        <v>551358</v>
      </c>
      <c r="AL23" s="54">
        <f t="shared" si="6"/>
        <v>78805</v>
      </c>
      <c r="AM23" s="55">
        <f t="shared" si="7"/>
        <v>551358</v>
      </c>
      <c r="AN23" s="56">
        <v>82229</v>
      </c>
      <c r="AO23" s="56">
        <v>690629.00952929992</v>
      </c>
      <c r="AP23" s="56">
        <v>20328</v>
      </c>
      <c r="AQ23" s="51">
        <v>39178.239358100007</v>
      </c>
      <c r="AR23" s="2"/>
    </row>
    <row r="24" spans="2:44" s="3" customFormat="1" ht="32.1" customHeight="1">
      <c r="B24" s="47">
        <v>17</v>
      </c>
      <c r="C24" s="48" t="s">
        <v>15</v>
      </c>
      <c r="D24" s="58">
        <v>7963</v>
      </c>
      <c r="E24" s="93">
        <v>50691.805772200001</v>
      </c>
      <c r="F24" s="93">
        <v>7963</v>
      </c>
      <c r="G24" s="94">
        <v>50691.805772200001</v>
      </c>
      <c r="H24" s="113">
        <v>2552</v>
      </c>
      <c r="I24" s="93">
        <v>34502</v>
      </c>
      <c r="J24" s="93">
        <v>2552</v>
      </c>
      <c r="K24" s="94">
        <v>34052</v>
      </c>
      <c r="L24" s="49">
        <v>8132</v>
      </c>
      <c r="M24" s="50">
        <v>48934</v>
      </c>
      <c r="N24" s="50">
        <v>8132</v>
      </c>
      <c r="O24" s="96">
        <v>48934</v>
      </c>
      <c r="P24" s="56">
        <v>0</v>
      </c>
      <c r="Q24" s="50">
        <v>0</v>
      </c>
      <c r="R24" s="50">
        <v>0</v>
      </c>
      <c r="S24" s="51">
        <v>0</v>
      </c>
      <c r="T24" s="49">
        <v>0</v>
      </c>
      <c r="U24" s="50">
        <v>0</v>
      </c>
      <c r="V24" s="50">
        <v>0</v>
      </c>
      <c r="W24" s="51">
        <v>0</v>
      </c>
      <c r="X24" s="49">
        <v>5224</v>
      </c>
      <c r="Y24" s="50">
        <v>20901</v>
      </c>
      <c r="Z24" s="50">
        <v>5224</v>
      </c>
      <c r="AA24" s="99">
        <v>20901</v>
      </c>
      <c r="AB24" s="100">
        <v>0</v>
      </c>
      <c r="AC24" s="50">
        <v>0</v>
      </c>
      <c r="AD24" s="50">
        <v>0</v>
      </c>
      <c r="AE24" s="101">
        <v>0</v>
      </c>
      <c r="AF24" s="50">
        <f t="shared" si="1"/>
        <v>23871</v>
      </c>
      <c r="AG24" s="50">
        <f t="shared" si="1"/>
        <v>155028.80577219999</v>
      </c>
      <c r="AH24" s="50">
        <f t="shared" si="2"/>
        <v>23871</v>
      </c>
      <c r="AI24" s="50">
        <f t="shared" si="3"/>
        <v>154578.80577219999</v>
      </c>
      <c r="AJ24" s="54">
        <f t="shared" si="4"/>
        <v>15908</v>
      </c>
      <c r="AK24" s="54">
        <f t="shared" si="5"/>
        <v>104337</v>
      </c>
      <c r="AL24" s="54">
        <f t="shared" si="6"/>
        <v>15908</v>
      </c>
      <c r="AM24" s="55">
        <f t="shared" si="7"/>
        <v>103887</v>
      </c>
      <c r="AN24" s="56">
        <v>19186</v>
      </c>
      <c r="AO24" s="51">
        <v>207350</v>
      </c>
      <c r="AP24" s="56">
        <v>0</v>
      </c>
      <c r="AQ24" s="51">
        <v>0</v>
      </c>
      <c r="AR24" s="2"/>
    </row>
    <row r="25" spans="2:44" s="2" customFormat="1" ht="32.1" customHeight="1">
      <c r="B25" s="59">
        <v>18</v>
      </c>
      <c r="C25" s="48" t="s">
        <v>31</v>
      </c>
      <c r="D25" s="58">
        <v>0</v>
      </c>
      <c r="E25" s="93">
        <v>0</v>
      </c>
      <c r="F25" s="93">
        <v>0</v>
      </c>
      <c r="G25" s="94">
        <v>0</v>
      </c>
      <c r="H25" s="113">
        <v>0</v>
      </c>
      <c r="I25" s="93">
        <v>0</v>
      </c>
      <c r="J25" s="93">
        <v>0</v>
      </c>
      <c r="K25" s="94">
        <v>0</v>
      </c>
      <c r="L25" s="49">
        <v>0</v>
      </c>
      <c r="M25" s="50">
        <v>0</v>
      </c>
      <c r="N25" s="50">
        <v>0</v>
      </c>
      <c r="O25" s="96">
        <v>0</v>
      </c>
      <c r="P25" s="56">
        <v>0</v>
      </c>
      <c r="Q25" s="50">
        <v>0</v>
      </c>
      <c r="R25" s="50">
        <v>0</v>
      </c>
      <c r="S25" s="51">
        <v>0</v>
      </c>
      <c r="T25" s="49">
        <v>0</v>
      </c>
      <c r="U25" s="50">
        <v>0</v>
      </c>
      <c r="V25" s="50">
        <v>0</v>
      </c>
      <c r="W25" s="51">
        <v>0</v>
      </c>
      <c r="X25" s="49">
        <v>0</v>
      </c>
      <c r="Y25" s="50">
        <v>0</v>
      </c>
      <c r="Z25" s="50">
        <v>0</v>
      </c>
      <c r="AA25" s="99">
        <v>0</v>
      </c>
      <c r="AB25" s="100">
        <v>0</v>
      </c>
      <c r="AC25" s="50">
        <v>0</v>
      </c>
      <c r="AD25" s="50">
        <v>0</v>
      </c>
      <c r="AE25" s="101">
        <v>0</v>
      </c>
      <c r="AF25" s="50">
        <f t="shared" si="1"/>
        <v>0</v>
      </c>
      <c r="AG25" s="50">
        <f t="shared" si="1"/>
        <v>0</v>
      </c>
      <c r="AH25" s="50">
        <f t="shared" si="2"/>
        <v>0</v>
      </c>
      <c r="AI25" s="50">
        <f t="shared" si="3"/>
        <v>0</v>
      </c>
      <c r="AJ25" s="54">
        <f t="shared" si="4"/>
        <v>0</v>
      </c>
      <c r="AK25" s="54">
        <f t="shared" si="5"/>
        <v>0</v>
      </c>
      <c r="AL25" s="54">
        <f t="shared" si="6"/>
        <v>0</v>
      </c>
      <c r="AM25" s="55">
        <f t="shared" si="7"/>
        <v>0</v>
      </c>
      <c r="AN25" s="56">
        <v>5366</v>
      </c>
      <c r="AO25" s="51">
        <v>170756</v>
      </c>
      <c r="AP25" s="56">
        <v>721</v>
      </c>
      <c r="AQ25" s="51">
        <v>27987</v>
      </c>
    </row>
    <row r="26" spans="2:44" s="3" customFormat="1" ht="32.1" customHeight="1">
      <c r="B26" s="47">
        <v>19</v>
      </c>
      <c r="C26" s="48" t="s">
        <v>12</v>
      </c>
      <c r="D26" s="58">
        <v>0</v>
      </c>
      <c r="E26" s="93">
        <v>0</v>
      </c>
      <c r="F26" s="93">
        <v>349</v>
      </c>
      <c r="G26" s="94">
        <v>937.88568000000009</v>
      </c>
      <c r="H26" s="113">
        <v>0</v>
      </c>
      <c r="I26" s="93">
        <v>0</v>
      </c>
      <c r="J26" s="93">
        <v>401</v>
      </c>
      <c r="K26" s="94">
        <v>1861</v>
      </c>
      <c r="L26" s="49">
        <v>0</v>
      </c>
      <c r="M26" s="50">
        <v>0</v>
      </c>
      <c r="N26" s="50">
        <v>162</v>
      </c>
      <c r="O26" s="96">
        <v>882</v>
      </c>
      <c r="P26" s="56">
        <v>0</v>
      </c>
      <c r="Q26" s="50">
        <v>0</v>
      </c>
      <c r="R26" s="50">
        <v>0</v>
      </c>
      <c r="S26" s="51">
        <v>0</v>
      </c>
      <c r="T26" s="49">
        <v>0</v>
      </c>
      <c r="U26" s="50">
        <v>0</v>
      </c>
      <c r="V26" s="50">
        <v>0</v>
      </c>
      <c r="W26" s="51">
        <v>0</v>
      </c>
      <c r="X26" s="49">
        <v>0</v>
      </c>
      <c r="Y26" s="50">
        <v>0</v>
      </c>
      <c r="Z26" s="50">
        <v>0</v>
      </c>
      <c r="AA26" s="49">
        <v>0</v>
      </c>
      <c r="AB26" s="100">
        <v>0</v>
      </c>
      <c r="AC26" s="50">
        <v>0</v>
      </c>
      <c r="AD26" s="50">
        <v>0</v>
      </c>
      <c r="AE26" s="101">
        <v>0</v>
      </c>
      <c r="AF26" s="50">
        <f t="shared" si="1"/>
        <v>0</v>
      </c>
      <c r="AG26" s="50">
        <f t="shared" si="1"/>
        <v>0</v>
      </c>
      <c r="AH26" s="50">
        <f t="shared" si="2"/>
        <v>912</v>
      </c>
      <c r="AI26" s="50">
        <f t="shared" si="3"/>
        <v>3680.8856800000003</v>
      </c>
      <c r="AJ26" s="54">
        <f t="shared" si="4"/>
        <v>0</v>
      </c>
      <c r="AK26" s="54">
        <f t="shared" si="5"/>
        <v>0</v>
      </c>
      <c r="AL26" s="54">
        <f t="shared" si="6"/>
        <v>563</v>
      </c>
      <c r="AM26" s="55">
        <f t="shared" si="7"/>
        <v>2743</v>
      </c>
      <c r="AN26" s="56">
        <v>3578</v>
      </c>
      <c r="AO26" s="56">
        <v>9770.8454573999988</v>
      </c>
      <c r="AP26" s="56">
        <v>0</v>
      </c>
      <c r="AQ26" s="51">
        <v>0</v>
      </c>
      <c r="AR26" s="2"/>
    </row>
    <row r="27" spans="2:44" ht="32.1" customHeight="1">
      <c r="B27" s="59">
        <v>20</v>
      </c>
      <c r="C27" s="48" t="s">
        <v>13</v>
      </c>
      <c r="D27" s="58">
        <v>132</v>
      </c>
      <c r="E27" s="93">
        <v>447.92401000000001</v>
      </c>
      <c r="F27" s="93">
        <v>132</v>
      </c>
      <c r="G27" s="94">
        <v>402.94744779999996</v>
      </c>
      <c r="H27" s="113">
        <v>1</v>
      </c>
      <c r="I27" s="93">
        <v>5</v>
      </c>
      <c r="J27" s="93">
        <v>64</v>
      </c>
      <c r="K27" s="94">
        <v>248</v>
      </c>
      <c r="L27" s="49">
        <v>2</v>
      </c>
      <c r="M27" s="50">
        <v>4</v>
      </c>
      <c r="N27" s="50">
        <v>64</v>
      </c>
      <c r="O27" s="101">
        <v>248</v>
      </c>
      <c r="P27" s="56">
        <v>24</v>
      </c>
      <c r="Q27" s="50">
        <v>38.100000000000009</v>
      </c>
      <c r="R27" s="50">
        <v>24</v>
      </c>
      <c r="S27" s="51">
        <v>36.341048999999998</v>
      </c>
      <c r="T27" s="49">
        <v>0</v>
      </c>
      <c r="U27" s="50">
        <v>0</v>
      </c>
      <c r="V27" s="50">
        <v>0</v>
      </c>
      <c r="W27" s="51">
        <v>0</v>
      </c>
      <c r="X27" s="49">
        <v>3</v>
      </c>
      <c r="Y27" s="50">
        <v>5</v>
      </c>
      <c r="Z27" s="50">
        <v>71</v>
      </c>
      <c r="AA27" s="99">
        <v>253</v>
      </c>
      <c r="AB27" s="100">
        <v>0</v>
      </c>
      <c r="AC27" s="50">
        <v>0</v>
      </c>
      <c r="AD27" s="50">
        <v>0</v>
      </c>
      <c r="AE27" s="101">
        <v>0</v>
      </c>
      <c r="AF27" s="50">
        <f t="shared" si="1"/>
        <v>138</v>
      </c>
      <c r="AG27" s="50">
        <f t="shared" si="1"/>
        <v>461.92401000000001</v>
      </c>
      <c r="AH27" s="50">
        <f t="shared" si="2"/>
        <v>331</v>
      </c>
      <c r="AI27" s="50">
        <f t="shared" si="3"/>
        <v>1151.9474478</v>
      </c>
      <c r="AJ27" s="54">
        <f t="shared" si="4"/>
        <v>6</v>
      </c>
      <c r="AK27" s="54">
        <f t="shared" si="5"/>
        <v>14</v>
      </c>
      <c r="AL27" s="54">
        <f t="shared" si="6"/>
        <v>199</v>
      </c>
      <c r="AM27" s="55">
        <f t="shared" si="7"/>
        <v>749</v>
      </c>
      <c r="AN27" s="56">
        <v>975</v>
      </c>
      <c r="AO27" s="51">
        <v>3591.2178224999998</v>
      </c>
      <c r="AP27" s="56">
        <v>52</v>
      </c>
      <c r="AQ27" s="51">
        <v>414</v>
      </c>
      <c r="AR27" s="2"/>
    </row>
    <row r="28" spans="2:44" s="11" customFormat="1" ht="32.1" customHeight="1">
      <c r="B28" s="47">
        <v>21</v>
      </c>
      <c r="C28" s="48" t="s">
        <v>14</v>
      </c>
      <c r="D28" s="58">
        <v>734</v>
      </c>
      <c r="E28" s="93">
        <v>13504.2</v>
      </c>
      <c r="F28" s="93">
        <v>734</v>
      </c>
      <c r="G28" s="94">
        <v>12955.699999999999</v>
      </c>
      <c r="H28" s="113">
        <v>140</v>
      </c>
      <c r="I28" s="93">
        <v>1837</v>
      </c>
      <c r="J28" s="93">
        <v>140</v>
      </c>
      <c r="K28" s="94">
        <v>1837</v>
      </c>
      <c r="L28" s="49">
        <v>48</v>
      </c>
      <c r="M28" s="50">
        <v>607</v>
      </c>
      <c r="N28" s="50">
        <v>4</v>
      </c>
      <c r="O28" s="101">
        <v>607</v>
      </c>
      <c r="P28" s="56">
        <v>23</v>
      </c>
      <c r="Q28" s="50">
        <v>35</v>
      </c>
      <c r="R28" s="50">
        <v>23</v>
      </c>
      <c r="S28" s="51">
        <v>34.630000000000003</v>
      </c>
      <c r="T28" s="101">
        <v>0</v>
      </c>
      <c r="U28" s="50">
        <v>0</v>
      </c>
      <c r="V28" s="50">
        <v>0</v>
      </c>
      <c r="W28" s="99">
        <v>0</v>
      </c>
      <c r="X28" s="101">
        <v>0</v>
      </c>
      <c r="Y28" s="50">
        <v>0</v>
      </c>
      <c r="Z28" s="50">
        <v>0</v>
      </c>
      <c r="AA28" s="49">
        <v>0</v>
      </c>
      <c r="AB28" s="100">
        <v>0</v>
      </c>
      <c r="AC28" s="50">
        <v>0</v>
      </c>
      <c r="AD28" s="50">
        <v>0</v>
      </c>
      <c r="AE28" s="101">
        <v>0</v>
      </c>
      <c r="AF28" s="50">
        <f t="shared" si="1"/>
        <v>922</v>
      </c>
      <c r="AG28" s="50">
        <f t="shared" si="1"/>
        <v>15948.2</v>
      </c>
      <c r="AH28" s="50">
        <f t="shared" si="2"/>
        <v>878</v>
      </c>
      <c r="AI28" s="50">
        <f t="shared" si="3"/>
        <v>15399.699999999999</v>
      </c>
      <c r="AJ28" s="54">
        <f t="shared" si="4"/>
        <v>188</v>
      </c>
      <c r="AK28" s="54">
        <f t="shared" si="5"/>
        <v>2444</v>
      </c>
      <c r="AL28" s="54">
        <f t="shared" si="6"/>
        <v>144</v>
      </c>
      <c r="AM28" s="55">
        <f t="shared" si="7"/>
        <v>2444</v>
      </c>
      <c r="AN28" s="56">
        <v>2250</v>
      </c>
      <c r="AO28" s="51">
        <v>36883.387995400008</v>
      </c>
      <c r="AP28" s="56">
        <v>14</v>
      </c>
      <c r="AQ28" s="51">
        <v>383</v>
      </c>
      <c r="AR28" s="2"/>
    </row>
    <row r="29" spans="2:44" s="3" customFormat="1" ht="32.1" customHeight="1">
      <c r="B29" s="59">
        <v>22</v>
      </c>
      <c r="C29" s="48" t="s">
        <v>8</v>
      </c>
      <c r="D29" s="58">
        <v>3290</v>
      </c>
      <c r="E29" s="93">
        <v>27395.610559999997</v>
      </c>
      <c r="F29" s="93">
        <v>3290</v>
      </c>
      <c r="G29" s="94">
        <v>20410.811640000004</v>
      </c>
      <c r="H29" s="113">
        <v>1028</v>
      </c>
      <c r="I29" s="93">
        <v>3255</v>
      </c>
      <c r="J29" s="93">
        <v>1028</v>
      </c>
      <c r="K29" s="94">
        <v>1999</v>
      </c>
      <c r="L29" s="49">
        <v>1041</v>
      </c>
      <c r="M29" s="50">
        <v>3474</v>
      </c>
      <c r="N29" s="50">
        <v>1041</v>
      </c>
      <c r="O29" s="101">
        <v>2003</v>
      </c>
      <c r="P29" s="56">
        <v>0</v>
      </c>
      <c r="Q29" s="50">
        <v>0</v>
      </c>
      <c r="R29" s="50">
        <v>0</v>
      </c>
      <c r="S29" s="51">
        <v>0</v>
      </c>
      <c r="T29" s="101">
        <v>0</v>
      </c>
      <c r="U29" s="50">
        <v>0</v>
      </c>
      <c r="V29" s="50">
        <v>0</v>
      </c>
      <c r="W29" s="99">
        <v>0</v>
      </c>
      <c r="X29" s="101">
        <v>240</v>
      </c>
      <c r="Y29" s="50">
        <v>666</v>
      </c>
      <c r="Z29" s="50">
        <v>238</v>
      </c>
      <c r="AA29" s="99">
        <v>340</v>
      </c>
      <c r="AB29" s="100">
        <v>0</v>
      </c>
      <c r="AC29" s="50">
        <v>0</v>
      </c>
      <c r="AD29" s="50">
        <v>0</v>
      </c>
      <c r="AE29" s="101">
        <v>0</v>
      </c>
      <c r="AF29" s="50">
        <f t="shared" si="1"/>
        <v>5599</v>
      </c>
      <c r="AG29" s="50">
        <f t="shared" si="1"/>
        <v>34790.610560000001</v>
      </c>
      <c r="AH29" s="50">
        <f t="shared" si="2"/>
        <v>5597</v>
      </c>
      <c r="AI29" s="50">
        <f t="shared" si="3"/>
        <v>24752.811640000004</v>
      </c>
      <c r="AJ29" s="54">
        <f t="shared" si="4"/>
        <v>2309</v>
      </c>
      <c r="AK29" s="54">
        <f t="shared" si="5"/>
        <v>7395</v>
      </c>
      <c r="AL29" s="54">
        <f t="shared" si="6"/>
        <v>2307</v>
      </c>
      <c r="AM29" s="55">
        <f t="shared" si="7"/>
        <v>4342</v>
      </c>
      <c r="AN29" s="56">
        <v>40126</v>
      </c>
      <c r="AO29" s="51">
        <v>347152</v>
      </c>
      <c r="AP29" s="56">
        <v>2067</v>
      </c>
      <c r="AQ29" s="51">
        <v>16589</v>
      </c>
      <c r="AR29" s="2"/>
    </row>
    <row r="30" spans="2:44" ht="32.1" customHeight="1">
      <c r="B30" s="47">
        <v>23</v>
      </c>
      <c r="C30" s="57" t="s">
        <v>29</v>
      </c>
      <c r="D30" s="58">
        <v>0</v>
      </c>
      <c r="E30" s="93">
        <v>0</v>
      </c>
      <c r="F30" s="93">
        <v>0</v>
      </c>
      <c r="G30" s="102">
        <v>0</v>
      </c>
      <c r="H30" s="113">
        <v>0</v>
      </c>
      <c r="I30" s="93">
        <v>0</v>
      </c>
      <c r="J30" s="93">
        <v>0</v>
      </c>
      <c r="K30" s="102">
        <v>0</v>
      </c>
      <c r="L30" s="49">
        <v>0</v>
      </c>
      <c r="M30" s="50">
        <v>0</v>
      </c>
      <c r="N30" s="50">
        <v>0</v>
      </c>
      <c r="O30" s="101">
        <v>0</v>
      </c>
      <c r="P30" s="56">
        <v>0</v>
      </c>
      <c r="Q30" s="50">
        <v>0</v>
      </c>
      <c r="R30" s="50">
        <v>0</v>
      </c>
      <c r="S30" s="51">
        <v>0</v>
      </c>
      <c r="T30" s="101">
        <v>0</v>
      </c>
      <c r="U30" s="50">
        <v>0</v>
      </c>
      <c r="V30" s="50">
        <v>0</v>
      </c>
      <c r="W30" s="49">
        <v>0</v>
      </c>
      <c r="X30" s="101"/>
      <c r="Y30" s="50"/>
      <c r="Z30" s="50"/>
      <c r="AA30" s="49"/>
      <c r="AB30" s="100"/>
      <c r="AC30" s="50"/>
      <c r="AD30" s="50">
        <v>0</v>
      </c>
      <c r="AE30" s="101">
        <v>0</v>
      </c>
      <c r="AF30" s="50">
        <f t="shared" si="1"/>
        <v>0</v>
      </c>
      <c r="AG30" s="50">
        <f t="shared" si="1"/>
        <v>0</v>
      </c>
      <c r="AH30" s="50">
        <f t="shared" si="2"/>
        <v>0</v>
      </c>
      <c r="AI30" s="50">
        <f t="shared" si="3"/>
        <v>0</v>
      </c>
      <c r="AJ30" s="54">
        <f t="shared" si="4"/>
        <v>0</v>
      </c>
      <c r="AK30" s="54">
        <f t="shared" si="5"/>
        <v>0</v>
      </c>
      <c r="AL30" s="54">
        <f t="shared" si="6"/>
        <v>0</v>
      </c>
      <c r="AM30" s="55">
        <f t="shared" si="7"/>
        <v>0</v>
      </c>
      <c r="AN30" s="56">
        <v>0</v>
      </c>
      <c r="AO30" s="99">
        <v>0</v>
      </c>
      <c r="AP30" s="56">
        <v>0</v>
      </c>
      <c r="AQ30" s="51">
        <v>0</v>
      </c>
      <c r="AR30" s="2"/>
    </row>
    <row r="31" spans="2:44" ht="32.1" customHeight="1">
      <c r="B31" s="59">
        <v>24</v>
      </c>
      <c r="C31" s="57" t="s">
        <v>30</v>
      </c>
      <c r="D31" s="58">
        <v>0</v>
      </c>
      <c r="E31" s="93">
        <v>0</v>
      </c>
      <c r="F31" s="93">
        <v>0</v>
      </c>
      <c r="G31" s="102">
        <v>0</v>
      </c>
      <c r="H31" s="113">
        <v>0</v>
      </c>
      <c r="I31" s="93">
        <v>0</v>
      </c>
      <c r="J31" s="93">
        <v>0</v>
      </c>
      <c r="K31" s="102">
        <v>0</v>
      </c>
      <c r="L31" s="49">
        <v>0</v>
      </c>
      <c r="M31" s="50">
        <v>0</v>
      </c>
      <c r="N31" s="50">
        <v>0</v>
      </c>
      <c r="O31" s="101">
        <v>0</v>
      </c>
      <c r="P31" s="56">
        <v>0</v>
      </c>
      <c r="Q31" s="50">
        <v>0</v>
      </c>
      <c r="R31" s="50">
        <v>0</v>
      </c>
      <c r="S31" s="51">
        <v>0</v>
      </c>
      <c r="T31" s="101">
        <v>0</v>
      </c>
      <c r="U31" s="50">
        <v>0</v>
      </c>
      <c r="V31" s="50">
        <v>0</v>
      </c>
      <c r="W31" s="49">
        <v>0</v>
      </c>
      <c r="X31" s="101"/>
      <c r="Y31" s="50"/>
      <c r="Z31" s="50"/>
      <c r="AA31" s="49"/>
      <c r="AB31" s="100"/>
      <c r="AC31" s="50"/>
      <c r="AD31" s="50">
        <v>0</v>
      </c>
      <c r="AE31" s="101">
        <v>0</v>
      </c>
      <c r="AF31" s="50">
        <f t="shared" si="1"/>
        <v>0</v>
      </c>
      <c r="AG31" s="50">
        <f t="shared" si="1"/>
        <v>0</v>
      </c>
      <c r="AH31" s="50">
        <f t="shared" si="2"/>
        <v>0</v>
      </c>
      <c r="AI31" s="50">
        <f t="shared" si="3"/>
        <v>0</v>
      </c>
      <c r="AJ31" s="54">
        <f t="shared" si="4"/>
        <v>0</v>
      </c>
      <c r="AK31" s="54">
        <f t="shared" si="5"/>
        <v>0</v>
      </c>
      <c r="AL31" s="54">
        <f t="shared" si="6"/>
        <v>0</v>
      </c>
      <c r="AM31" s="55">
        <f t="shared" si="7"/>
        <v>0</v>
      </c>
      <c r="AN31" s="56">
        <v>0</v>
      </c>
      <c r="AO31" s="99">
        <v>0</v>
      </c>
      <c r="AP31" s="56">
        <v>0</v>
      </c>
      <c r="AQ31" s="51">
        <v>0</v>
      </c>
      <c r="AR31" s="2"/>
    </row>
    <row r="32" spans="2:44" s="3" customFormat="1" ht="32.1" customHeight="1">
      <c r="B32" s="47">
        <v>25</v>
      </c>
      <c r="C32" s="57" t="s">
        <v>32</v>
      </c>
      <c r="D32" s="58">
        <v>0</v>
      </c>
      <c r="E32" s="93">
        <v>0</v>
      </c>
      <c r="F32" s="93">
        <v>0</v>
      </c>
      <c r="G32" s="102">
        <v>0</v>
      </c>
      <c r="H32" s="113">
        <v>0</v>
      </c>
      <c r="I32" s="93">
        <v>0</v>
      </c>
      <c r="J32" s="93">
        <v>0</v>
      </c>
      <c r="K32" s="102">
        <v>0</v>
      </c>
      <c r="L32" s="49">
        <v>0</v>
      </c>
      <c r="M32" s="50">
        <v>0</v>
      </c>
      <c r="N32" s="50">
        <v>0</v>
      </c>
      <c r="O32" s="101">
        <v>0</v>
      </c>
      <c r="P32" s="56">
        <v>0</v>
      </c>
      <c r="Q32" s="50">
        <v>0</v>
      </c>
      <c r="R32" s="50">
        <v>0</v>
      </c>
      <c r="S32" s="51">
        <v>0</v>
      </c>
      <c r="T32" s="101">
        <v>0</v>
      </c>
      <c r="U32" s="50">
        <v>0</v>
      </c>
      <c r="V32" s="50">
        <v>0</v>
      </c>
      <c r="W32" s="49">
        <v>0</v>
      </c>
      <c r="X32" s="101"/>
      <c r="Y32" s="50"/>
      <c r="Z32" s="50"/>
      <c r="AA32" s="49"/>
      <c r="AB32" s="100"/>
      <c r="AC32" s="50"/>
      <c r="AD32" s="50">
        <v>0</v>
      </c>
      <c r="AE32" s="101">
        <v>0</v>
      </c>
      <c r="AF32" s="50">
        <f t="shared" si="1"/>
        <v>0</v>
      </c>
      <c r="AG32" s="50">
        <f t="shared" si="1"/>
        <v>0</v>
      </c>
      <c r="AH32" s="50">
        <f t="shared" si="2"/>
        <v>0</v>
      </c>
      <c r="AI32" s="50">
        <f t="shared" si="3"/>
        <v>0</v>
      </c>
      <c r="AJ32" s="54">
        <f t="shared" si="4"/>
        <v>0</v>
      </c>
      <c r="AK32" s="54">
        <f t="shared" si="5"/>
        <v>0</v>
      </c>
      <c r="AL32" s="54">
        <f t="shared" si="6"/>
        <v>0</v>
      </c>
      <c r="AM32" s="55">
        <f t="shared" si="7"/>
        <v>0</v>
      </c>
      <c r="AN32" s="56">
        <v>0</v>
      </c>
      <c r="AO32" s="99">
        <v>0</v>
      </c>
      <c r="AP32" s="56">
        <v>0</v>
      </c>
      <c r="AQ32" s="51">
        <v>0</v>
      </c>
      <c r="AR32" s="2"/>
    </row>
    <row r="33" spans="1:44" ht="32.1" customHeight="1">
      <c r="B33" s="59">
        <v>26</v>
      </c>
      <c r="C33" s="57" t="s">
        <v>33</v>
      </c>
      <c r="D33" s="58">
        <v>0</v>
      </c>
      <c r="E33" s="93">
        <v>0</v>
      </c>
      <c r="F33" s="93">
        <v>0</v>
      </c>
      <c r="G33" s="102">
        <v>0</v>
      </c>
      <c r="H33" s="113">
        <v>0</v>
      </c>
      <c r="I33" s="93">
        <v>0</v>
      </c>
      <c r="J33" s="93">
        <v>0</v>
      </c>
      <c r="K33" s="102">
        <v>0</v>
      </c>
      <c r="L33" s="49">
        <v>0</v>
      </c>
      <c r="M33" s="50">
        <v>0</v>
      </c>
      <c r="N33" s="50">
        <v>0</v>
      </c>
      <c r="O33" s="101">
        <v>0</v>
      </c>
      <c r="P33" s="56">
        <v>0</v>
      </c>
      <c r="Q33" s="50">
        <v>0</v>
      </c>
      <c r="R33" s="50">
        <v>0</v>
      </c>
      <c r="S33" s="51">
        <v>0</v>
      </c>
      <c r="T33" s="101">
        <v>0</v>
      </c>
      <c r="U33" s="50">
        <v>0</v>
      </c>
      <c r="V33" s="50">
        <v>0</v>
      </c>
      <c r="W33" s="49">
        <v>0</v>
      </c>
      <c r="X33" s="101"/>
      <c r="Y33" s="50"/>
      <c r="Z33" s="50"/>
      <c r="AA33" s="49"/>
      <c r="AB33" s="100"/>
      <c r="AC33" s="50"/>
      <c r="AD33" s="50">
        <v>0</v>
      </c>
      <c r="AE33" s="101">
        <v>0</v>
      </c>
      <c r="AF33" s="50">
        <f t="shared" si="1"/>
        <v>0</v>
      </c>
      <c r="AG33" s="50">
        <f t="shared" si="1"/>
        <v>0</v>
      </c>
      <c r="AH33" s="50">
        <f t="shared" si="2"/>
        <v>0</v>
      </c>
      <c r="AI33" s="50">
        <f t="shared" si="3"/>
        <v>0</v>
      </c>
      <c r="AJ33" s="54">
        <f t="shared" si="4"/>
        <v>0</v>
      </c>
      <c r="AK33" s="54">
        <f t="shared" si="5"/>
        <v>0</v>
      </c>
      <c r="AL33" s="54">
        <f t="shared" si="6"/>
        <v>0</v>
      </c>
      <c r="AM33" s="55">
        <f t="shared" si="7"/>
        <v>0</v>
      </c>
      <c r="AN33" s="56">
        <v>0</v>
      </c>
      <c r="AO33" s="99">
        <v>0</v>
      </c>
      <c r="AP33" s="56">
        <v>0</v>
      </c>
      <c r="AQ33" s="51">
        <v>0</v>
      </c>
      <c r="AR33" s="2"/>
    </row>
    <row r="34" spans="1:44" s="3" customFormat="1" ht="32.1" customHeight="1" thickBot="1">
      <c r="B34" s="47">
        <v>27</v>
      </c>
      <c r="C34" s="57" t="s">
        <v>35</v>
      </c>
      <c r="D34" s="83">
        <v>11087</v>
      </c>
      <c r="E34" s="103">
        <v>30663.590000000004</v>
      </c>
      <c r="F34" s="103">
        <v>11087</v>
      </c>
      <c r="G34" s="102">
        <v>30663.590000000004</v>
      </c>
      <c r="H34" s="114">
        <v>10220</v>
      </c>
      <c r="I34" s="103">
        <v>27283</v>
      </c>
      <c r="J34" s="103">
        <v>10220</v>
      </c>
      <c r="K34" s="102">
        <v>27283</v>
      </c>
      <c r="L34" s="104">
        <v>25880</v>
      </c>
      <c r="M34" s="87">
        <v>53397</v>
      </c>
      <c r="N34" s="87">
        <v>25880</v>
      </c>
      <c r="O34" s="105">
        <v>53397</v>
      </c>
      <c r="P34" s="70">
        <v>5739</v>
      </c>
      <c r="Q34" s="87">
        <v>7994.0499999999984</v>
      </c>
      <c r="R34" s="87">
        <v>5739</v>
      </c>
      <c r="S34" s="84">
        <v>7994.0499999999984</v>
      </c>
      <c r="T34" s="104">
        <v>6215</v>
      </c>
      <c r="U34" s="87">
        <v>9207</v>
      </c>
      <c r="V34" s="87">
        <v>6215</v>
      </c>
      <c r="W34" s="84">
        <v>9207</v>
      </c>
      <c r="X34" s="104">
        <v>9047</v>
      </c>
      <c r="Y34" s="87">
        <v>19740</v>
      </c>
      <c r="Z34" s="87">
        <v>9047</v>
      </c>
      <c r="AA34" s="84">
        <v>19740</v>
      </c>
      <c r="AB34" s="70">
        <v>7100</v>
      </c>
      <c r="AC34" s="87">
        <v>10074</v>
      </c>
      <c r="AD34" s="87">
        <v>7100</v>
      </c>
      <c r="AE34" s="105">
        <v>10074</v>
      </c>
      <c r="AF34" s="87">
        <f t="shared" si="1"/>
        <v>56234</v>
      </c>
      <c r="AG34" s="87">
        <f t="shared" si="1"/>
        <v>131083.59</v>
      </c>
      <c r="AH34" s="87">
        <f t="shared" si="2"/>
        <v>56234</v>
      </c>
      <c r="AI34" s="87">
        <f t="shared" si="3"/>
        <v>131083.59</v>
      </c>
      <c r="AJ34" s="68">
        <f t="shared" si="4"/>
        <v>45147</v>
      </c>
      <c r="AK34" s="68">
        <f t="shared" si="5"/>
        <v>100420</v>
      </c>
      <c r="AL34" s="68">
        <f t="shared" si="6"/>
        <v>45147</v>
      </c>
      <c r="AM34" s="66">
        <f t="shared" si="7"/>
        <v>100420</v>
      </c>
      <c r="AN34" s="70">
        <v>196196</v>
      </c>
      <c r="AO34" s="84">
        <v>585389.09</v>
      </c>
      <c r="AP34" s="70">
        <v>8060</v>
      </c>
      <c r="AQ34" s="84">
        <v>28403.227951699995</v>
      </c>
      <c r="AR34" s="2"/>
    </row>
    <row r="35" spans="1:44" s="7" customFormat="1" ht="32.1" customHeight="1" thickBot="1">
      <c r="B35" s="60"/>
      <c r="C35" s="61" t="s">
        <v>11</v>
      </c>
      <c r="D35" s="62">
        <f t="shared" ref="D35:S35" si="8">SUM(D8:D34)</f>
        <v>82114</v>
      </c>
      <c r="E35" s="106">
        <f t="shared" si="8"/>
        <v>314718.42811476398</v>
      </c>
      <c r="F35" s="106">
        <f t="shared" si="8"/>
        <v>91900</v>
      </c>
      <c r="G35" s="115">
        <f t="shared" si="8"/>
        <v>389727.16121566406</v>
      </c>
      <c r="H35" s="74">
        <f t="shared" si="8"/>
        <v>79548</v>
      </c>
      <c r="I35" s="106">
        <f t="shared" si="8"/>
        <v>360656.73750966403</v>
      </c>
      <c r="J35" s="106">
        <f t="shared" si="8"/>
        <v>123165</v>
      </c>
      <c r="K35" s="106">
        <f t="shared" si="8"/>
        <v>583790.73750966403</v>
      </c>
      <c r="L35" s="106">
        <f t="shared" si="8"/>
        <v>131595.45000000001</v>
      </c>
      <c r="M35" s="106">
        <f t="shared" si="8"/>
        <v>505041.55163644964</v>
      </c>
      <c r="N35" s="106">
        <f t="shared" si="8"/>
        <v>140911.45000000001</v>
      </c>
      <c r="O35" s="106">
        <f t="shared" si="8"/>
        <v>531766.35468054959</v>
      </c>
      <c r="P35" s="106">
        <f t="shared" si="8"/>
        <v>14952</v>
      </c>
      <c r="Q35" s="106">
        <f t="shared" si="8"/>
        <v>25734.056169038999</v>
      </c>
      <c r="R35" s="106">
        <f t="shared" si="8"/>
        <v>14872</v>
      </c>
      <c r="S35" s="106">
        <f t="shared" si="8"/>
        <v>24279.430363113999</v>
      </c>
      <c r="T35" s="106">
        <f t="shared" ref="T35:AE35" si="9">SUM(T8:T34)</f>
        <v>27711</v>
      </c>
      <c r="U35" s="106">
        <f t="shared" si="9"/>
        <v>50991.185933764005</v>
      </c>
      <c r="V35" s="106">
        <f t="shared" si="9"/>
        <v>27557</v>
      </c>
      <c r="W35" s="106">
        <f t="shared" si="9"/>
        <v>50015.185933764005</v>
      </c>
      <c r="X35" s="106">
        <f t="shared" si="9"/>
        <v>43358</v>
      </c>
      <c r="Y35" s="106">
        <f t="shared" si="9"/>
        <v>165786.91593376402</v>
      </c>
      <c r="Z35" s="106">
        <f t="shared" si="9"/>
        <v>78292</v>
      </c>
      <c r="AA35" s="106">
        <f t="shared" si="9"/>
        <v>270618.18659961602</v>
      </c>
      <c r="AB35" s="106">
        <f t="shared" si="9"/>
        <v>21913</v>
      </c>
      <c r="AC35" s="106">
        <f t="shared" si="9"/>
        <v>101103.78</v>
      </c>
      <c r="AD35" s="106">
        <f t="shared" si="9"/>
        <v>21611</v>
      </c>
      <c r="AE35" s="106">
        <f t="shared" si="9"/>
        <v>101388.68</v>
      </c>
      <c r="AF35" s="106">
        <f t="shared" si="1"/>
        <v>336772</v>
      </c>
      <c r="AG35" s="106">
        <f t="shared" si="1"/>
        <v>1344255.4391247639</v>
      </c>
      <c r="AH35" s="106">
        <f t="shared" si="2"/>
        <v>423487</v>
      </c>
      <c r="AI35" s="106">
        <f t="shared" si="3"/>
        <v>1735916.7452697642</v>
      </c>
      <c r="AJ35" s="106">
        <f t="shared" ref="AJ35:AM35" si="10">SUM(AJ8:AJ34)</f>
        <v>254658</v>
      </c>
      <c r="AK35" s="106">
        <f t="shared" si="10"/>
        <v>1029537.01101</v>
      </c>
      <c r="AL35" s="106">
        <f t="shared" si="10"/>
        <v>331587</v>
      </c>
      <c r="AM35" s="106">
        <f t="shared" si="10"/>
        <v>1346189.5840541001</v>
      </c>
      <c r="AN35" s="106">
        <f t="shared" ref="AN35:AQ35" si="11">SUM(AN8:AN34)</f>
        <v>1177329</v>
      </c>
      <c r="AO35" s="106">
        <f t="shared" si="11"/>
        <v>5343771.1233823178</v>
      </c>
      <c r="AP35" s="62">
        <f t="shared" si="11"/>
        <v>138926.10999999999</v>
      </c>
      <c r="AQ35" s="89">
        <f t="shared" si="11"/>
        <v>634516.01978550002</v>
      </c>
    </row>
    <row r="36" spans="1:44" ht="32.1" customHeight="1" thickBot="1">
      <c r="B36" s="59">
        <v>28</v>
      </c>
      <c r="C36" s="63" t="s">
        <v>36</v>
      </c>
      <c r="D36" s="64">
        <v>3203</v>
      </c>
      <c r="E36" s="107">
        <v>4154.68</v>
      </c>
      <c r="F36" s="108">
        <v>3203</v>
      </c>
      <c r="G36" s="109">
        <v>4154.68</v>
      </c>
      <c r="H36" s="108">
        <v>3203</v>
      </c>
      <c r="I36" s="107">
        <v>4154.68</v>
      </c>
      <c r="J36" s="108">
        <v>3203</v>
      </c>
      <c r="K36" s="109">
        <v>4154.68</v>
      </c>
      <c r="L36" s="68">
        <v>1769</v>
      </c>
      <c r="M36" s="67">
        <v>1917</v>
      </c>
      <c r="N36" s="67">
        <v>1769</v>
      </c>
      <c r="O36" s="65">
        <v>1917</v>
      </c>
      <c r="P36" s="87">
        <v>5</v>
      </c>
      <c r="Q36" s="87">
        <v>8</v>
      </c>
      <c r="R36" s="87">
        <v>5</v>
      </c>
      <c r="S36" s="66">
        <v>8</v>
      </c>
      <c r="T36" s="88">
        <v>5</v>
      </c>
      <c r="U36" s="67">
        <v>8</v>
      </c>
      <c r="V36" s="68">
        <v>5</v>
      </c>
      <c r="W36" s="69">
        <v>8</v>
      </c>
      <c r="X36" s="104">
        <v>1213</v>
      </c>
      <c r="Y36" s="87">
        <v>786</v>
      </c>
      <c r="Z36" s="87">
        <v>1213</v>
      </c>
      <c r="AA36" s="84">
        <v>786</v>
      </c>
      <c r="AB36" s="70">
        <v>0</v>
      </c>
      <c r="AC36" s="87">
        <v>0</v>
      </c>
      <c r="AD36" s="87">
        <v>0</v>
      </c>
      <c r="AE36" s="105">
        <v>0</v>
      </c>
      <c r="AF36" s="86">
        <f t="shared" si="1"/>
        <v>9388</v>
      </c>
      <c r="AG36" s="86">
        <f t="shared" si="1"/>
        <v>11012.36</v>
      </c>
      <c r="AH36" s="86">
        <f t="shared" si="2"/>
        <v>9388</v>
      </c>
      <c r="AI36" s="86">
        <f t="shared" si="3"/>
        <v>11012.36</v>
      </c>
      <c r="AJ36" s="88">
        <f t="shared" ref="AJ36" si="12">X36+L36+H36</f>
        <v>6185</v>
      </c>
      <c r="AK36" s="68">
        <f t="shared" ref="AK36" si="13">Y36+M36+I36</f>
        <v>6857.68</v>
      </c>
      <c r="AL36" s="68">
        <f t="shared" ref="AL36" si="14">Z36+N36+J36</f>
        <v>6185</v>
      </c>
      <c r="AM36" s="66">
        <f t="shared" ref="AM36" si="15">AA36+O36+K36</f>
        <v>6857.68</v>
      </c>
      <c r="AN36" s="70">
        <v>957658</v>
      </c>
      <c r="AO36" s="71">
        <v>688085</v>
      </c>
      <c r="AP36" s="70">
        <v>120</v>
      </c>
      <c r="AQ36" s="71">
        <v>6183</v>
      </c>
      <c r="AR36" s="2"/>
    </row>
    <row r="37" spans="1:44" s="8" customFormat="1" ht="32.1" customHeight="1" thickBot="1">
      <c r="A37" s="7"/>
      <c r="B37" s="72"/>
      <c r="C37" s="61" t="s">
        <v>1</v>
      </c>
      <c r="D37" s="62">
        <f t="shared" ref="D37:S37" si="16">SUM(D35:D36)</f>
        <v>85317</v>
      </c>
      <c r="E37" s="73">
        <f t="shared" si="16"/>
        <v>318873.10811476398</v>
      </c>
      <c r="F37" s="74">
        <f t="shared" si="16"/>
        <v>95103</v>
      </c>
      <c r="G37" s="116">
        <f t="shared" si="16"/>
        <v>393881.84121566406</v>
      </c>
      <c r="H37" s="74">
        <f t="shared" si="16"/>
        <v>82751</v>
      </c>
      <c r="I37" s="74">
        <f t="shared" si="16"/>
        <v>364811.41750966402</v>
      </c>
      <c r="J37" s="74">
        <f t="shared" si="16"/>
        <v>126368</v>
      </c>
      <c r="K37" s="74">
        <f t="shared" si="16"/>
        <v>587945.41750966408</v>
      </c>
      <c r="L37" s="74">
        <f t="shared" si="16"/>
        <v>133364.45000000001</v>
      </c>
      <c r="M37" s="74">
        <f t="shared" si="16"/>
        <v>506958.55163644964</v>
      </c>
      <c r="N37" s="74">
        <f t="shared" si="16"/>
        <v>142680.45000000001</v>
      </c>
      <c r="O37" s="110">
        <f t="shared" si="16"/>
        <v>533683.35468054959</v>
      </c>
      <c r="P37" s="73">
        <f t="shared" si="16"/>
        <v>14957</v>
      </c>
      <c r="Q37" s="73">
        <f t="shared" si="16"/>
        <v>25742.056169038999</v>
      </c>
      <c r="R37" s="73">
        <f t="shared" si="16"/>
        <v>14877</v>
      </c>
      <c r="S37" s="74">
        <f t="shared" si="16"/>
        <v>24287.430363113999</v>
      </c>
      <c r="T37" s="106">
        <f t="shared" ref="T37:AE37" si="17">SUM(T35:T36)</f>
        <v>27716</v>
      </c>
      <c r="U37" s="73">
        <f t="shared" si="17"/>
        <v>50999.185933764005</v>
      </c>
      <c r="V37" s="74">
        <f t="shared" si="17"/>
        <v>27562</v>
      </c>
      <c r="W37" s="74">
        <f t="shared" si="17"/>
        <v>50023.185933764005</v>
      </c>
      <c r="X37" s="106">
        <f t="shared" si="17"/>
        <v>44571</v>
      </c>
      <c r="Y37" s="106">
        <f t="shared" si="17"/>
        <v>166572.91593376402</v>
      </c>
      <c r="Z37" s="106">
        <f t="shared" si="17"/>
        <v>79505</v>
      </c>
      <c r="AA37" s="106">
        <f t="shared" si="17"/>
        <v>271404.18659961602</v>
      </c>
      <c r="AB37" s="106">
        <f t="shared" si="17"/>
        <v>21913</v>
      </c>
      <c r="AC37" s="106">
        <f t="shared" si="17"/>
        <v>101103.78</v>
      </c>
      <c r="AD37" s="106">
        <f t="shared" si="17"/>
        <v>21611</v>
      </c>
      <c r="AE37" s="106">
        <f t="shared" si="17"/>
        <v>101388.68</v>
      </c>
      <c r="AF37" s="106">
        <f t="shared" si="1"/>
        <v>346160</v>
      </c>
      <c r="AG37" s="106">
        <f t="shared" si="1"/>
        <v>1355267.799124764</v>
      </c>
      <c r="AH37" s="106">
        <f t="shared" si="2"/>
        <v>432875</v>
      </c>
      <c r="AI37" s="106">
        <f t="shared" si="3"/>
        <v>1746929.1052697641</v>
      </c>
      <c r="AJ37" s="106">
        <f t="shared" ref="AJ37:AM37" si="18">SUM(AJ35:AJ36)</f>
        <v>260843</v>
      </c>
      <c r="AK37" s="106">
        <f t="shared" si="18"/>
        <v>1036394.6910100001</v>
      </c>
      <c r="AL37" s="106">
        <f t="shared" si="18"/>
        <v>337772</v>
      </c>
      <c r="AM37" s="106">
        <f t="shared" si="18"/>
        <v>1353047.2640541</v>
      </c>
      <c r="AN37" s="106">
        <f t="shared" ref="AN37:AQ37" si="19">SUM(AN35:AN36)</f>
        <v>2134987</v>
      </c>
      <c r="AO37" s="106">
        <f t="shared" si="19"/>
        <v>6031856.1233823178</v>
      </c>
      <c r="AP37" s="62">
        <f t="shared" si="19"/>
        <v>139046.10999999999</v>
      </c>
      <c r="AQ37" s="89">
        <f t="shared" si="19"/>
        <v>640699.01978550002</v>
      </c>
      <c r="AR37" s="7"/>
    </row>
    <row r="38" spans="1:44" s="5" customFormat="1" ht="32.1" customHeight="1">
      <c r="A38" s="7"/>
      <c r="B38" s="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85" t="s">
        <v>37</v>
      </c>
      <c r="AO38" s="75"/>
      <c r="AP38" s="7"/>
      <c r="AQ38" s="7"/>
      <c r="AR38" s="7"/>
    </row>
    <row r="39" spans="1:44"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2"/>
      <c r="AO39" s="2"/>
      <c r="AR39" s="2"/>
    </row>
    <row r="40" spans="1:44"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2"/>
      <c r="AO40" s="2"/>
      <c r="AR40" s="2"/>
    </row>
    <row r="41" spans="1:4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N41" s="2"/>
      <c r="AO41" s="2"/>
      <c r="AR41" s="2"/>
    </row>
    <row r="46" spans="1:44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10"/>
      <c r="AG46" s="10"/>
      <c r="AH46" s="10"/>
      <c r="AI46" s="10"/>
      <c r="AJ46" s="10"/>
      <c r="AK46" s="10"/>
      <c r="AL46" s="10"/>
      <c r="AM46" s="10"/>
    </row>
  </sheetData>
  <mergeCells count="43">
    <mergeCell ref="AJ6:AK6"/>
    <mergeCell ref="AP4:AQ6"/>
    <mergeCell ref="B3:AQ3"/>
    <mergeCell ref="L6:M6"/>
    <mergeCell ref="N6:O6"/>
    <mergeCell ref="T4:W4"/>
    <mergeCell ref="T5:W5"/>
    <mergeCell ref="T6:U6"/>
    <mergeCell ref="V6:W6"/>
    <mergeCell ref="H4:K4"/>
    <mergeCell ref="H5:K5"/>
    <mergeCell ref="H6:I6"/>
    <mergeCell ref="J6:K6"/>
    <mergeCell ref="D4:G4"/>
    <mergeCell ref="D5:G5"/>
    <mergeCell ref="D6:E6"/>
    <mergeCell ref="B2:AQ2"/>
    <mergeCell ref="B4:B7"/>
    <mergeCell ref="B1:AO1"/>
    <mergeCell ref="C4:C7"/>
    <mergeCell ref="AN4:AO6"/>
    <mergeCell ref="X4:AA4"/>
    <mergeCell ref="AB4:AE4"/>
    <mergeCell ref="AJ4:AM4"/>
    <mergeCell ref="X5:AA5"/>
    <mergeCell ref="AL6:AM6"/>
    <mergeCell ref="AB5:AE5"/>
    <mergeCell ref="AJ5:AM5"/>
    <mergeCell ref="X6:Y6"/>
    <mergeCell ref="Z6:AA6"/>
    <mergeCell ref="L4:O4"/>
    <mergeCell ref="L5:O5"/>
    <mergeCell ref="F6:G6"/>
    <mergeCell ref="AF4:AI4"/>
    <mergeCell ref="AF5:AI5"/>
    <mergeCell ref="AF6:AG6"/>
    <mergeCell ref="AH6:AI6"/>
    <mergeCell ref="AB6:AC6"/>
    <mergeCell ref="AD6:AE6"/>
    <mergeCell ref="P4:S4"/>
    <mergeCell ref="P5:S5"/>
    <mergeCell ref="P6:Q6"/>
    <mergeCell ref="R6:S6"/>
  </mergeCells>
  <printOptions horizontalCentered="1" gridLines="1"/>
  <pageMargins left="0.25" right="0.2" top="1.04" bottom="0.23622047244094499" header="0.17" footer="0.15748031496063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8"/>
  <sheetViews>
    <sheetView workbookViewId="0">
      <selection activeCell="B4" sqref="B4:M4"/>
    </sheetView>
  </sheetViews>
  <sheetFormatPr defaultRowHeight="15.6"/>
  <cols>
    <col min="3" max="3" width="25.36328125" customWidth="1"/>
    <col min="4" max="4" width="18" customWidth="1"/>
    <col min="5" max="5" width="14.7265625" customWidth="1"/>
    <col min="6" max="6" width="16.36328125" customWidth="1"/>
    <col min="7" max="7" width="16.453125" customWidth="1"/>
    <col min="8" max="8" width="16.36328125" customWidth="1"/>
    <col min="9" max="9" width="15.26953125" customWidth="1"/>
    <col min="10" max="11" width="8.7265625" style="12"/>
  </cols>
  <sheetData>
    <row r="3" spans="2:13" ht="16.2" thickBot="1"/>
    <row r="4" spans="2:13">
      <c r="B4" s="147" t="s">
        <v>48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2:13" ht="16.2" thickBot="1">
      <c r="B5" s="31" t="s">
        <v>10</v>
      </c>
      <c r="C5" s="33"/>
      <c r="D5" s="33"/>
      <c r="E5" s="33"/>
      <c r="F5" s="33"/>
      <c r="G5" s="33"/>
      <c r="H5" s="33"/>
      <c r="I5" s="33"/>
      <c r="J5" s="34"/>
      <c r="K5" s="34"/>
      <c r="L5" s="35"/>
      <c r="M5" s="36"/>
    </row>
    <row r="6" spans="2:13">
      <c r="B6" s="15" t="s">
        <v>28</v>
      </c>
      <c r="C6" s="16" t="s">
        <v>0</v>
      </c>
      <c r="D6" s="16" t="s">
        <v>50</v>
      </c>
      <c r="E6" s="16"/>
      <c r="F6" s="16" t="s">
        <v>47</v>
      </c>
      <c r="G6" s="16"/>
      <c r="H6" s="16" t="s">
        <v>43</v>
      </c>
      <c r="I6" s="16"/>
      <c r="J6" s="24" t="s">
        <v>49</v>
      </c>
      <c r="K6" s="17"/>
      <c r="L6" s="32" t="s">
        <v>51</v>
      </c>
      <c r="M6" s="18"/>
    </row>
    <row r="7" spans="2:13" ht="16.2" thickBot="1">
      <c r="B7" s="20"/>
      <c r="C7" s="21"/>
      <c r="D7" s="21" t="s">
        <v>3</v>
      </c>
      <c r="E7" s="21" t="s">
        <v>4</v>
      </c>
      <c r="F7" s="21" t="s">
        <v>3</v>
      </c>
      <c r="G7" s="21" t="s">
        <v>4</v>
      </c>
      <c r="H7" s="21" t="s">
        <v>3</v>
      </c>
      <c r="I7" s="21" t="s">
        <v>4</v>
      </c>
      <c r="J7" s="22" t="s">
        <v>3</v>
      </c>
      <c r="K7" s="22" t="s">
        <v>4</v>
      </c>
      <c r="L7" s="22" t="s">
        <v>3</v>
      </c>
      <c r="M7" s="23" t="s">
        <v>4</v>
      </c>
    </row>
    <row r="8" spans="2:13">
      <c r="B8" s="15">
        <v>1</v>
      </c>
      <c r="C8" s="16" t="s">
        <v>17</v>
      </c>
      <c r="D8" s="16">
        <v>96039</v>
      </c>
      <c r="E8" s="16">
        <v>1011175</v>
      </c>
      <c r="F8" s="16">
        <v>289359</v>
      </c>
      <c r="G8" s="16">
        <v>1183321</v>
      </c>
      <c r="H8" s="16">
        <v>254831</v>
      </c>
      <c r="I8" s="16">
        <v>995620</v>
      </c>
      <c r="J8" s="24">
        <f>(H8-F8)/F8</f>
        <v>-0.1193258201749384</v>
      </c>
      <c r="K8" s="24">
        <f>(I8-G8)/G8</f>
        <v>-0.15862221662591977</v>
      </c>
      <c r="L8" s="24">
        <f>(H8-D8)/H8</f>
        <v>0.62312669965585032</v>
      </c>
      <c r="M8" s="25">
        <f>(I8-E8)/I8</f>
        <v>-1.5623430626142505E-2</v>
      </c>
    </row>
    <row r="9" spans="2:13">
      <c r="B9" s="19">
        <v>2</v>
      </c>
      <c r="C9" s="13" t="s">
        <v>18</v>
      </c>
      <c r="D9" s="13">
        <v>135447</v>
      </c>
      <c r="E9" s="13">
        <v>489196</v>
      </c>
      <c r="F9" s="13">
        <v>152521</v>
      </c>
      <c r="G9" s="13">
        <v>498911</v>
      </c>
      <c r="H9" s="13">
        <v>142003</v>
      </c>
      <c r="I9" s="13">
        <v>527370.58467000001</v>
      </c>
      <c r="J9" s="14">
        <f t="shared" ref="J9:J37" si="0">(H9-F9)/F9</f>
        <v>-6.8960995535041078E-2</v>
      </c>
      <c r="K9" s="14">
        <f t="shared" ref="K9:K37" si="1">(I9-G9)/G9</f>
        <v>5.7043409886733329E-2</v>
      </c>
      <c r="L9" s="14">
        <f t="shared" ref="L9:L37" si="2">(H9-D9)/H9</f>
        <v>4.6168038703407674E-2</v>
      </c>
      <c r="M9" s="26">
        <f t="shared" ref="M9:M37" si="3">(I9-E9)/I9</f>
        <v>7.2386640020674645E-2</v>
      </c>
    </row>
    <row r="10" spans="2:13">
      <c r="B10" s="19">
        <v>3</v>
      </c>
      <c r="C10" s="13" t="s">
        <v>9</v>
      </c>
      <c r="D10" s="13">
        <v>26597</v>
      </c>
      <c r="E10" s="13">
        <v>99308</v>
      </c>
      <c r="F10" s="13">
        <v>30719</v>
      </c>
      <c r="G10" s="13">
        <v>105052</v>
      </c>
      <c r="H10" s="13">
        <v>31866</v>
      </c>
      <c r="I10" s="13">
        <v>90541</v>
      </c>
      <c r="J10" s="14">
        <f t="shared" si="0"/>
        <v>3.7338455027832937E-2</v>
      </c>
      <c r="K10" s="14">
        <f t="shared" si="1"/>
        <v>-0.13813159197349884</v>
      </c>
      <c r="L10" s="14">
        <f t="shared" si="2"/>
        <v>0.16534864746124395</v>
      </c>
      <c r="M10" s="26">
        <f t="shared" si="3"/>
        <v>-9.6829060867452313E-2</v>
      </c>
    </row>
    <row r="11" spans="2:13">
      <c r="B11" s="19">
        <v>4</v>
      </c>
      <c r="C11" s="13" t="s">
        <v>19</v>
      </c>
      <c r="D11" s="13">
        <v>10332</v>
      </c>
      <c r="E11" s="13">
        <v>38341</v>
      </c>
      <c r="F11" s="13">
        <v>13474</v>
      </c>
      <c r="G11" s="13">
        <v>45696</v>
      </c>
      <c r="H11" s="13">
        <v>13474</v>
      </c>
      <c r="I11" s="13">
        <v>45696</v>
      </c>
      <c r="J11" s="14">
        <f t="shared" si="0"/>
        <v>0</v>
      </c>
      <c r="K11" s="14">
        <f t="shared" si="1"/>
        <v>0</v>
      </c>
      <c r="L11" s="14">
        <f t="shared" si="2"/>
        <v>0.23318984711295829</v>
      </c>
      <c r="M11" s="26">
        <f t="shared" si="3"/>
        <v>0.16095500700280113</v>
      </c>
    </row>
    <row r="12" spans="2:13">
      <c r="B12" s="19">
        <v>5</v>
      </c>
      <c r="C12" s="13" t="s">
        <v>20</v>
      </c>
      <c r="D12" s="13">
        <v>34609</v>
      </c>
      <c r="E12" s="13">
        <v>157060</v>
      </c>
      <c r="F12" s="13">
        <v>35508</v>
      </c>
      <c r="G12" s="13">
        <v>152649</v>
      </c>
      <c r="H12" s="13">
        <v>35260</v>
      </c>
      <c r="I12" s="13">
        <v>153243.39359999998</v>
      </c>
      <c r="J12" s="14">
        <f t="shared" si="0"/>
        <v>-6.9843415568322633E-3</v>
      </c>
      <c r="K12" s="14">
        <f t="shared" si="1"/>
        <v>3.8938584596032808E-3</v>
      </c>
      <c r="L12" s="14">
        <f t="shared" si="2"/>
        <v>1.8462847419171865E-2</v>
      </c>
      <c r="M12" s="26">
        <f t="shared" si="3"/>
        <v>-2.4905519972771076E-2</v>
      </c>
    </row>
    <row r="13" spans="2:13">
      <c r="B13" s="19">
        <v>6</v>
      </c>
      <c r="C13" s="13" t="s">
        <v>21</v>
      </c>
      <c r="D13" s="13">
        <v>1346</v>
      </c>
      <c r="E13" s="13">
        <v>3885</v>
      </c>
      <c r="F13" s="13">
        <v>498</v>
      </c>
      <c r="G13" s="13">
        <v>1984</v>
      </c>
      <c r="H13" s="13">
        <v>567</v>
      </c>
      <c r="I13" s="13">
        <v>2923</v>
      </c>
      <c r="J13" s="14">
        <f t="shared" si="0"/>
        <v>0.13855421686746988</v>
      </c>
      <c r="K13" s="14">
        <f t="shared" si="1"/>
        <v>0.47328629032258063</v>
      </c>
      <c r="L13" s="14">
        <f t="shared" si="2"/>
        <v>-1.3738977072310405</v>
      </c>
      <c r="M13" s="26">
        <f t="shared" si="3"/>
        <v>-0.32911392405063289</v>
      </c>
    </row>
    <row r="14" spans="2:13">
      <c r="B14" s="19">
        <v>7</v>
      </c>
      <c r="C14" s="13" t="s">
        <v>22</v>
      </c>
      <c r="D14" s="13">
        <v>45007</v>
      </c>
      <c r="E14" s="13">
        <v>268832</v>
      </c>
      <c r="F14" s="13">
        <v>50548</v>
      </c>
      <c r="G14" s="13">
        <v>283260</v>
      </c>
      <c r="H14" s="13">
        <v>50699</v>
      </c>
      <c r="I14" s="13">
        <v>258352.54721530009</v>
      </c>
      <c r="J14" s="14">
        <f t="shared" si="0"/>
        <v>2.9872596344069002E-3</v>
      </c>
      <c r="K14" s="14">
        <f t="shared" si="1"/>
        <v>-8.7931415606509605E-2</v>
      </c>
      <c r="L14" s="14">
        <f t="shared" si="2"/>
        <v>0.1122704589834119</v>
      </c>
      <c r="M14" s="26">
        <f t="shared" si="3"/>
        <v>-4.0562606785396929E-2</v>
      </c>
    </row>
    <row r="15" spans="2:13">
      <c r="B15" s="19">
        <v>8</v>
      </c>
      <c r="C15" s="13" t="s">
        <v>23</v>
      </c>
      <c r="D15" s="13">
        <v>18277</v>
      </c>
      <c r="E15" s="13">
        <v>61912.648515199995</v>
      </c>
      <c r="F15" s="13">
        <v>17043</v>
      </c>
      <c r="G15" s="13">
        <v>52194</v>
      </c>
      <c r="H15" s="13">
        <v>27892</v>
      </c>
      <c r="I15" s="13">
        <v>77470.81</v>
      </c>
      <c r="J15" s="14">
        <f t="shared" si="0"/>
        <v>0.63656633221850611</v>
      </c>
      <c r="K15" s="14">
        <f t="shared" si="1"/>
        <v>0.48428574165612903</v>
      </c>
      <c r="L15" s="14">
        <f t="shared" si="2"/>
        <v>0.34472250107557723</v>
      </c>
      <c r="M15" s="26">
        <f t="shared" si="3"/>
        <v>0.20082611095456473</v>
      </c>
    </row>
    <row r="16" spans="2:13">
      <c r="B16" s="19">
        <v>9</v>
      </c>
      <c r="C16" s="13" t="s">
        <v>24</v>
      </c>
      <c r="D16" s="13">
        <v>17759</v>
      </c>
      <c r="E16" s="13">
        <v>95664</v>
      </c>
      <c r="F16" s="13">
        <v>20544</v>
      </c>
      <c r="G16" s="13">
        <v>76902</v>
      </c>
      <c r="H16" s="13">
        <v>16199</v>
      </c>
      <c r="I16" s="13">
        <v>89716.9</v>
      </c>
      <c r="J16" s="14">
        <f t="shared" si="0"/>
        <v>-0.21149727414330219</v>
      </c>
      <c r="K16" s="14">
        <f t="shared" si="1"/>
        <v>0.16663935918441644</v>
      </c>
      <c r="L16" s="14">
        <f t="shared" si="2"/>
        <v>-9.6302240879066608E-2</v>
      </c>
      <c r="M16" s="26">
        <f t="shared" si="3"/>
        <v>-6.6287399586922938E-2</v>
      </c>
    </row>
    <row r="17" spans="2:13">
      <c r="B17" s="19">
        <v>10</v>
      </c>
      <c r="C17" s="13" t="s">
        <v>25</v>
      </c>
      <c r="D17" s="13">
        <v>3725</v>
      </c>
      <c r="E17" s="13">
        <v>19950</v>
      </c>
      <c r="F17" s="13">
        <v>4599</v>
      </c>
      <c r="G17" s="13">
        <v>20483</v>
      </c>
      <c r="H17" s="13">
        <v>5197</v>
      </c>
      <c r="I17" s="13">
        <v>39056.499999999993</v>
      </c>
      <c r="J17" s="14">
        <f t="shared" si="0"/>
        <v>0.13002826701456838</v>
      </c>
      <c r="K17" s="14">
        <f t="shared" si="1"/>
        <v>0.90677635112044097</v>
      </c>
      <c r="L17" s="14">
        <f t="shared" si="2"/>
        <v>0.28324033096016932</v>
      </c>
      <c r="M17" s="26">
        <f t="shared" si="3"/>
        <v>0.48920154135675231</v>
      </c>
    </row>
    <row r="18" spans="2:13">
      <c r="B18" s="19">
        <v>11</v>
      </c>
      <c r="C18" s="13" t="s">
        <v>26</v>
      </c>
      <c r="D18" s="13">
        <v>172771</v>
      </c>
      <c r="E18" s="13">
        <v>573011</v>
      </c>
      <c r="F18" s="13">
        <v>225385</v>
      </c>
      <c r="G18" s="13">
        <v>632078</v>
      </c>
      <c r="H18" s="13">
        <v>249159</v>
      </c>
      <c r="I18" s="13">
        <v>706174.48943739908</v>
      </c>
      <c r="J18" s="14">
        <f t="shared" si="0"/>
        <v>0.10548173125984427</v>
      </c>
      <c r="K18" s="14">
        <f t="shared" si="1"/>
        <v>0.11722681288923058</v>
      </c>
      <c r="L18" s="14">
        <f t="shared" si="2"/>
        <v>0.30658334637721296</v>
      </c>
      <c r="M18" s="26">
        <f t="shared" si="3"/>
        <v>0.18857023501866921</v>
      </c>
    </row>
    <row r="19" spans="2:13">
      <c r="B19" s="19">
        <v>12</v>
      </c>
      <c r="C19" s="13" t="s">
        <v>27</v>
      </c>
      <c r="D19" s="13">
        <v>72395</v>
      </c>
      <c r="E19" s="13">
        <v>342697.46911609999</v>
      </c>
      <c r="F19" s="13">
        <v>49778</v>
      </c>
      <c r="G19" s="13">
        <v>249701</v>
      </c>
      <c r="H19" s="13">
        <v>49446</v>
      </c>
      <c r="I19" s="13">
        <v>231501.68107370002</v>
      </c>
      <c r="J19" s="14">
        <f t="shared" si="0"/>
        <v>-6.6696130820844551E-3</v>
      </c>
      <c r="K19" s="14">
        <f t="shared" si="1"/>
        <v>-7.2884445502020334E-2</v>
      </c>
      <c r="L19" s="14">
        <f t="shared" si="2"/>
        <v>-0.464122477045666</v>
      </c>
      <c r="M19" s="26">
        <f t="shared" si="3"/>
        <v>-0.48032389020535921</v>
      </c>
    </row>
    <row r="20" spans="2:13">
      <c r="B20" s="19">
        <v>13</v>
      </c>
      <c r="C20" s="13" t="s">
        <v>7</v>
      </c>
      <c r="D20" s="13">
        <v>14804</v>
      </c>
      <c r="E20" s="13">
        <v>91048</v>
      </c>
      <c r="F20" s="13">
        <v>14936</v>
      </c>
      <c r="G20" s="13">
        <v>93792</v>
      </c>
      <c r="H20" s="13">
        <v>13895</v>
      </c>
      <c r="I20" s="13">
        <v>84583.588549599997</v>
      </c>
      <c r="J20" s="14">
        <f t="shared" si="0"/>
        <v>-6.9697375468666306E-2</v>
      </c>
      <c r="K20" s="14">
        <f t="shared" si="1"/>
        <v>-9.8179071247014693E-2</v>
      </c>
      <c r="L20" s="14">
        <f t="shared" si="2"/>
        <v>-6.5419215545160128E-2</v>
      </c>
      <c r="M20" s="26">
        <f t="shared" si="3"/>
        <v>-7.6426308711284557E-2</v>
      </c>
    </row>
    <row r="21" spans="2:13">
      <c r="B21" s="19">
        <v>14</v>
      </c>
      <c r="C21" s="13" t="s">
        <v>6</v>
      </c>
      <c r="D21" s="13">
        <v>40</v>
      </c>
      <c r="E21" s="13">
        <v>203</v>
      </c>
      <c r="F21" s="13">
        <v>40</v>
      </c>
      <c r="G21" s="13">
        <v>166</v>
      </c>
      <c r="H21" s="13">
        <v>39</v>
      </c>
      <c r="I21" s="13">
        <v>187.55</v>
      </c>
      <c r="J21" s="14">
        <f t="shared" si="0"/>
        <v>-2.5000000000000001E-2</v>
      </c>
      <c r="K21" s="14">
        <f t="shared" si="1"/>
        <v>0.1298192771084338</v>
      </c>
      <c r="L21" s="14">
        <f t="shared" si="2"/>
        <v>-2.564102564102564E-2</v>
      </c>
      <c r="M21" s="26">
        <f t="shared" si="3"/>
        <v>-8.2378032524660028E-2</v>
      </c>
    </row>
    <row r="22" spans="2:13">
      <c r="B22" s="19">
        <v>15</v>
      </c>
      <c r="C22" s="13" t="s">
        <v>34</v>
      </c>
      <c r="D22" s="13">
        <v>10229</v>
      </c>
      <c r="E22" s="13">
        <v>115569</v>
      </c>
      <c r="F22" s="13">
        <v>11653</v>
      </c>
      <c r="G22" s="13">
        <v>119265</v>
      </c>
      <c r="H22" s="13">
        <v>15835</v>
      </c>
      <c r="I22" s="13">
        <v>135570.99</v>
      </c>
      <c r="J22" s="14">
        <f t="shared" si="0"/>
        <v>0.35887754226379476</v>
      </c>
      <c r="K22" s="14">
        <f t="shared" si="1"/>
        <v>0.13672066406741282</v>
      </c>
      <c r="L22" s="14">
        <f t="shared" si="2"/>
        <v>0.35402589201136725</v>
      </c>
      <c r="M22" s="26">
        <f t="shared" si="3"/>
        <v>0.14753886506250335</v>
      </c>
    </row>
    <row r="23" spans="2:13">
      <c r="B23" s="19">
        <v>16</v>
      </c>
      <c r="C23" s="13" t="s">
        <v>5</v>
      </c>
      <c r="D23" s="13">
        <v>263827</v>
      </c>
      <c r="E23" s="13">
        <v>838123</v>
      </c>
      <c r="F23" s="13">
        <v>243235</v>
      </c>
      <c r="G23" s="13">
        <v>748143</v>
      </c>
      <c r="H23" s="13">
        <v>249377</v>
      </c>
      <c r="I23" s="13">
        <v>816455.96376110008</v>
      </c>
      <c r="J23" s="14">
        <f t="shared" si="0"/>
        <v>2.5251300182950645E-2</v>
      </c>
      <c r="K23" s="14">
        <f t="shared" si="1"/>
        <v>9.1310035328941233E-2</v>
      </c>
      <c r="L23" s="14">
        <f t="shared" si="2"/>
        <v>-5.7944397438416534E-2</v>
      </c>
      <c r="M23" s="26">
        <f t="shared" si="3"/>
        <v>-2.6537911657951739E-2</v>
      </c>
    </row>
    <row r="24" spans="2:13">
      <c r="B24" s="19">
        <v>17</v>
      </c>
      <c r="C24" s="13" t="s">
        <v>15</v>
      </c>
      <c r="D24" s="13">
        <v>18245</v>
      </c>
      <c r="E24" s="13">
        <v>195384</v>
      </c>
      <c r="F24" s="13">
        <v>18666</v>
      </c>
      <c r="G24" s="13">
        <v>196960</v>
      </c>
      <c r="H24" s="13">
        <v>18666</v>
      </c>
      <c r="I24" s="13">
        <v>196960</v>
      </c>
      <c r="J24" s="14">
        <f t="shared" si="0"/>
        <v>0</v>
      </c>
      <c r="K24" s="14">
        <f t="shared" si="1"/>
        <v>0</v>
      </c>
      <c r="L24" s="14">
        <f t="shared" si="2"/>
        <v>2.2554376942033643E-2</v>
      </c>
      <c r="M24" s="26">
        <f t="shared" si="3"/>
        <v>8.0016246953696184E-3</v>
      </c>
    </row>
    <row r="25" spans="2:13">
      <c r="B25" s="19">
        <v>18</v>
      </c>
      <c r="C25" s="13" t="s">
        <v>31</v>
      </c>
      <c r="D25" s="13">
        <v>7254</v>
      </c>
      <c r="E25" s="13">
        <v>209651</v>
      </c>
      <c r="F25" s="13">
        <v>6949</v>
      </c>
      <c r="G25" s="13">
        <v>207328</v>
      </c>
      <c r="H25" s="13">
        <v>6949</v>
      </c>
      <c r="I25" s="13">
        <v>207328</v>
      </c>
      <c r="J25" s="14">
        <f t="shared" si="0"/>
        <v>0</v>
      </c>
      <c r="K25" s="14">
        <f t="shared" si="1"/>
        <v>0</v>
      </c>
      <c r="L25" s="14">
        <f t="shared" si="2"/>
        <v>-4.3891207367966617E-2</v>
      </c>
      <c r="M25" s="26">
        <f t="shared" si="3"/>
        <v>-1.1204468282142306E-2</v>
      </c>
    </row>
    <row r="26" spans="2:13">
      <c r="B26" s="19">
        <v>19</v>
      </c>
      <c r="C26" s="13" t="s">
        <v>12</v>
      </c>
      <c r="D26" s="13">
        <v>18492</v>
      </c>
      <c r="E26" s="13">
        <v>9225</v>
      </c>
      <c r="F26" s="13">
        <v>9931</v>
      </c>
      <c r="G26" s="13">
        <v>8541</v>
      </c>
      <c r="H26" s="13">
        <v>6192</v>
      </c>
      <c r="I26" s="13">
        <v>9589.2209852000033</v>
      </c>
      <c r="J26" s="14">
        <f t="shared" si="0"/>
        <v>-0.3764978350619273</v>
      </c>
      <c r="K26" s="14">
        <f t="shared" si="1"/>
        <v>0.12272813314600202</v>
      </c>
      <c r="L26" s="14">
        <f t="shared" si="2"/>
        <v>-1.9864341085271318</v>
      </c>
      <c r="M26" s="26">
        <f t="shared" si="3"/>
        <v>3.7982333055223326E-2</v>
      </c>
    </row>
    <row r="27" spans="2:13">
      <c r="B27" s="19">
        <v>20</v>
      </c>
      <c r="C27" s="13" t="s">
        <v>13</v>
      </c>
      <c r="D27" s="13">
        <v>211</v>
      </c>
      <c r="E27" s="13">
        <v>1589</v>
      </c>
      <c r="F27" s="13">
        <v>159</v>
      </c>
      <c r="G27" s="13">
        <v>1234</v>
      </c>
      <c r="H27" s="13">
        <v>975</v>
      </c>
      <c r="I27" s="13">
        <v>3591.2178224999998</v>
      </c>
      <c r="J27" s="14">
        <f t="shared" si="0"/>
        <v>5.132075471698113</v>
      </c>
      <c r="K27" s="14">
        <f t="shared" si="1"/>
        <v>1.9102251397893029</v>
      </c>
      <c r="L27" s="14">
        <f t="shared" si="2"/>
        <v>0.78358974358974354</v>
      </c>
      <c r="M27" s="26">
        <f t="shared" si="3"/>
        <v>0.55753171248915523</v>
      </c>
    </row>
    <row r="28" spans="2:13">
      <c r="B28" s="19">
        <v>21</v>
      </c>
      <c r="C28" s="13" t="s">
        <v>14</v>
      </c>
      <c r="D28" s="13">
        <v>32113</v>
      </c>
      <c r="E28" s="13">
        <v>23083</v>
      </c>
      <c r="F28" s="13">
        <v>2215</v>
      </c>
      <c r="G28" s="13">
        <v>35786</v>
      </c>
      <c r="H28" s="13">
        <v>2250</v>
      </c>
      <c r="I28" s="13">
        <v>36883.387995400008</v>
      </c>
      <c r="J28" s="14">
        <f t="shared" si="0"/>
        <v>1.580135440180587E-2</v>
      </c>
      <c r="K28" s="14">
        <f t="shared" si="1"/>
        <v>3.0665287972950529E-2</v>
      </c>
      <c r="L28" s="14">
        <f t="shared" si="2"/>
        <v>-13.272444444444444</v>
      </c>
      <c r="M28" s="26">
        <f t="shared" si="3"/>
        <v>0.37416269885838993</v>
      </c>
    </row>
    <row r="29" spans="2:13">
      <c r="B29" s="19">
        <v>22</v>
      </c>
      <c r="C29" s="13" t="s">
        <v>8</v>
      </c>
      <c r="D29" s="13">
        <v>109777</v>
      </c>
      <c r="E29" s="13">
        <v>1170678</v>
      </c>
      <c r="F29" s="13">
        <v>28182</v>
      </c>
      <c r="G29" s="13">
        <v>258410</v>
      </c>
      <c r="H29" s="13">
        <v>28182</v>
      </c>
      <c r="I29" s="13">
        <v>258410</v>
      </c>
      <c r="J29" s="14">
        <f t="shared" si="0"/>
        <v>0</v>
      </c>
      <c r="K29" s="14">
        <f t="shared" si="1"/>
        <v>0</v>
      </c>
      <c r="L29" s="14">
        <f t="shared" si="2"/>
        <v>-2.8952877723369528</v>
      </c>
      <c r="M29" s="26">
        <f t="shared" si="3"/>
        <v>-3.5303122944158507</v>
      </c>
    </row>
    <row r="30" spans="2:13">
      <c r="B30" s="19">
        <v>23</v>
      </c>
      <c r="C30" s="13" t="s">
        <v>29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v>0</v>
      </c>
      <c r="K30" s="14">
        <v>0</v>
      </c>
      <c r="L30" s="14">
        <v>0</v>
      </c>
      <c r="M30" s="26">
        <v>0</v>
      </c>
    </row>
    <row r="31" spans="2:13">
      <c r="B31" s="19">
        <v>24</v>
      </c>
      <c r="C31" s="13" t="s">
        <v>30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4">
        <v>0</v>
      </c>
      <c r="K31" s="14">
        <v>0</v>
      </c>
      <c r="L31" s="14">
        <v>0</v>
      </c>
      <c r="M31" s="26">
        <v>0</v>
      </c>
    </row>
    <row r="32" spans="2:13">
      <c r="B32" s="19">
        <v>25</v>
      </c>
      <c r="C32" s="13" t="s">
        <v>32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  <c r="K32" s="14">
        <v>0</v>
      </c>
      <c r="L32" s="14">
        <v>0</v>
      </c>
      <c r="M32" s="26">
        <v>0</v>
      </c>
    </row>
    <row r="33" spans="2:13">
      <c r="B33" s="19">
        <v>26</v>
      </c>
      <c r="C33" s="13" t="s">
        <v>33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>
        <v>0</v>
      </c>
      <c r="K33" s="14">
        <v>0</v>
      </c>
      <c r="L33" s="14">
        <v>0</v>
      </c>
      <c r="M33" s="26">
        <v>0</v>
      </c>
    </row>
    <row r="34" spans="2:13" ht="16.2" thickBot="1">
      <c r="B34" s="20">
        <v>27</v>
      </c>
      <c r="C34" s="21" t="s">
        <v>35</v>
      </c>
      <c r="D34" s="21">
        <v>151706</v>
      </c>
      <c r="E34" s="21">
        <v>508939</v>
      </c>
      <c r="F34" s="21">
        <v>188199</v>
      </c>
      <c r="G34" s="21">
        <v>536592</v>
      </c>
      <c r="H34" s="21">
        <v>196196</v>
      </c>
      <c r="I34" s="21">
        <v>585389.09</v>
      </c>
      <c r="J34" s="22">
        <f t="shared" si="0"/>
        <v>4.2492255538020926E-2</v>
      </c>
      <c r="K34" s="22">
        <f t="shared" si="1"/>
        <v>9.0938907028058499E-2</v>
      </c>
      <c r="L34" s="22">
        <f t="shared" si="2"/>
        <v>0.22676303288548186</v>
      </c>
      <c r="M34" s="23">
        <f t="shared" si="3"/>
        <v>0.13059705297889984</v>
      </c>
    </row>
    <row r="35" spans="2:13">
      <c r="B35" s="15"/>
      <c r="C35" s="16" t="s">
        <v>11</v>
      </c>
      <c r="D35" s="16">
        <v>1261002</v>
      </c>
      <c r="E35" s="16">
        <v>6324524.1176312994</v>
      </c>
      <c r="F35" s="16">
        <v>1414141</v>
      </c>
      <c r="G35" s="16">
        <v>5508448</v>
      </c>
      <c r="H35" s="16">
        <v>1415149</v>
      </c>
      <c r="I35" s="16">
        <v>5552615.9151101997</v>
      </c>
      <c r="J35" s="24">
        <f t="shared" si="0"/>
        <v>7.1280020874863262E-4</v>
      </c>
      <c r="K35" s="24">
        <f t="shared" si="1"/>
        <v>8.0182140432658554E-3</v>
      </c>
      <c r="L35" s="24">
        <f t="shared" si="2"/>
        <v>0.10892633920527096</v>
      </c>
      <c r="M35" s="25">
        <f t="shared" si="3"/>
        <v>-0.139017035271704</v>
      </c>
    </row>
    <row r="36" spans="2:13" ht="16.2" thickBot="1">
      <c r="B36" s="20">
        <v>28</v>
      </c>
      <c r="C36" s="21" t="s">
        <v>36</v>
      </c>
      <c r="D36" s="21">
        <v>977293</v>
      </c>
      <c r="E36" s="21">
        <v>731773</v>
      </c>
      <c r="F36" s="21">
        <v>978949</v>
      </c>
      <c r="G36" s="21">
        <v>666364</v>
      </c>
      <c r="H36" s="21">
        <v>978949</v>
      </c>
      <c r="I36" s="21">
        <v>666364</v>
      </c>
      <c r="J36" s="22">
        <f t="shared" si="0"/>
        <v>0</v>
      </c>
      <c r="K36" s="22">
        <f t="shared" si="1"/>
        <v>0</v>
      </c>
      <c r="L36" s="22">
        <f t="shared" si="2"/>
        <v>1.6916100838756667E-3</v>
      </c>
      <c r="M36" s="23">
        <f t="shared" si="3"/>
        <v>-9.8158063760947475E-2</v>
      </c>
    </row>
    <row r="37" spans="2:13" ht="16.2" thickBot="1">
      <c r="B37" s="27"/>
      <c r="C37" s="28" t="s">
        <v>1</v>
      </c>
      <c r="D37" s="28">
        <f>D36+D35</f>
        <v>2238295</v>
      </c>
      <c r="E37" s="28">
        <f>E36+E35</f>
        <v>7056297.1176312994</v>
      </c>
      <c r="F37" s="28">
        <f>F35+F36</f>
        <v>2393090</v>
      </c>
      <c r="G37" s="28">
        <f>G36+G35</f>
        <v>6174812</v>
      </c>
      <c r="H37" s="28">
        <v>2394098</v>
      </c>
      <c r="I37" s="28">
        <v>6218979.9151101997</v>
      </c>
      <c r="J37" s="29">
        <f t="shared" si="0"/>
        <v>4.2121274168543596E-4</v>
      </c>
      <c r="K37" s="29">
        <f t="shared" si="1"/>
        <v>7.1529165762779035E-3</v>
      </c>
      <c r="L37" s="29">
        <f t="shared" si="2"/>
        <v>6.5077954202376012E-2</v>
      </c>
      <c r="M37" s="30">
        <f t="shared" si="3"/>
        <v>-0.13463899448954283</v>
      </c>
    </row>
    <row r="38" spans="2:13">
      <c r="H38" t="s">
        <v>37</v>
      </c>
    </row>
  </sheetData>
  <mergeCells count="1">
    <mergeCell ref="B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2021-06-18T11:03:11Z</cp:lastPrinted>
  <dcterms:created xsi:type="dcterms:W3CDTF">1999-09-08T05:54:47Z</dcterms:created>
  <dcterms:modified xsi:type="dcterms:W3CDTF">2021-06-18T11:03:15Z</dcterms:modified>
</cp:coreProperties>
</file>