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LBC" sheetId="11" r:id="rId1"/>
  </sheets>
  <definedNames>
    <definedName name="_xlnm.Print_Area" localSheetId="0">SLBC!$A$1:$I$38</definedName>
  </definedNames>
  <calcPr calcId="162913"/>
</workbook>
</file>

<file path=xl/calcChain.xml><?xml version="1.0" encoding="utf-8"?>
<calcChain xmlns="http://schemas.openxmlformats.org/spreadsheetml/2006/main">
  <c r="I18" i="11" l="1"/>
  <c r="I19" i="11"/>
  <c r="I21" i="11"/>
  <c r="I22" i="11"/>
  <c r="I23" i="11"/>
  <c r="I24" i="11"/>
  <c r="I25" i="11"/>
  <c r="I26" i="11"/>
  <c r="I27" i="11"/>
  <c r="I28" i="11"/>
  <c r="I29" i="11"/>
  <c r="I30" i="11"/>
  <c r="E26" i="11" l="1"/>
  <c r="E27" i="11"/>
  <c r="E28" i="11"/>
  <c r="E29" i="11"/>
  <c r="E30" i="11"/>
  <c r="E32" i="11" l="1"/>
  <c r="F32" i="11"/>
  <c r="I32" i="11"/>
  <c r="F26" i="11" l="1"/>
  <c r="F27" i="11"/>
  <c r="F29" i="11"/>
  <c r="F30" i="11"/>
  <c r="H35" i="11" l="1"/>
  <c r="H33" i="11"/>
  <c r="H31" i="11"/>
  <c r="H16" i="11"/>
  <c r="H36" i="11" l="1"/>
  <c r="C31" i="11"/>
  <c r="G35" i="11" l="1"/>
  <c r="G33" i="11"/>
  <c r="G31" i="11"/>
  <c r="G16" i="11"/>
  <c r="C16" i="11"/>
  <c r="G36" i="11" l="1"/>
  <c r="E6" i="11" l="1"/>
  <c r="F6" i="11" s="1"/>
  <c r="I6" i="11" s="1"/>
  <c r="E17" i="11" l="1"/>
  <c r="F17" i="11" s="1"/>
  <c r="I17" i="11" s="1"/>
  <c r="E34" i="11" l="1"/>
  <c r="F34" i="11" s="1"/>
  <c r="I34" i="11" s="1"/>
  <c r="E21" i="11"/>
  <c r="F21" i="11" s="1"/>
  <c r="E23" i="11"/>
  <c r="F23" i="11" s="1"/>
  <c r="E18" i="11"/>
  <c r="F18" i="11" s="1"/>
  <c r="E22" i="11"/>
  <c r="F22" i="11" s="1"/>
  <c r="E24" i="11"/>
  <c r="F24" i="11" s="1"/>
  <c r="E20" i="11"/>
  <c r="F20" i="11" s="1"/>
  <c r="I20" i="11" s="1"/>
  <c r="E19" i="11"/>
  <c r="F19" i="11" s="1"/>
  <c r="F28" i="11"/>
  <c r="E25" i="11"/>
  <c r="F25" i="11" s="1"/>
  <c r="E5" i="11"/>
  <c r="F5" i="11" s="1"/>
  <c r="I5" i="11" s="1"/>
  <c r="E7" i="11"/>
  <c r="F7" i="11" s="1"/>
  <c r="I7" i="11" s="1"/>
  <c r="E8" i="11"/>
  <c r="F8" i="11" s="1"/>
  <c r="I8" i="11" s="1"/>
  <c r="E9" i="11"/>
  <c r="F9" i="11" s="1"/>
  <c r="I9" i="11" s="1"/>
  <c r="E10" i="11"/>
  <c r="F10" i="11" s="1"/>
  <c r="I10" i="11" s="1"/>
  <c r="E11" i="11"/>
  <c r="F11" i="11" s="1"/>
  <c r="I11" i="11" s="1"/>
  <c r="E12" i="11"/>
  <c r="F12" i="11" s="1"/>
  <c r="I12" i="11" s="1"/>
  <c r="E13" i="11"/>
  <c r="F13" i="11" s="1"/>
  <c r="I13" i="11" s="1"/>
  <c r="F14" i="11"/>
  <c r="I14" i="11" s="1"/>
  <c r="E15" i="11"/>
  <c r="F15" i="11" s="1"/>
  <c r="I15" i="11" s="1"/>
  <c r="E4" i="11"/>
  <c r="F4" i="11" s="1"/>
  <c r="I4" i="11" s="1"/>
  <c r="E31" i="11" l="1"/>
  <c r="F31" i="11" s="1"/>
  <c r="I31" i="11" s="1"/>
  <c r="E16" i="11"/>
  <c r="F16" i="11" s="1"/>
  <c r="I16" i="11" s="1"/>
  <c r="E35" i="11" l="1"/>
  <c r="F35" i="11" s="1"/>
  <c r="I35" i="11" s="1"/>
  <c r="E33" i="11"/>
  <c r="F33" i="11" s="1"/>
  <c r="I33" i="11" s="1"/>
  <c r="E36" i="11" l="1"/>
  <c r="F36" i="11" s="1"/>
  <c r="I36" i="11" s="1"/>
  <c r="C35" i="11" l="1"/>
  <c r="C33" i="11"/>
  <c r="C36" i="11" l="1"/>
</calcChain>
</file>

<file path=xl/sharedStrings.xml><?xml version="1.0" encoding="utf-8"?>
<sst xmlns="http://schemas.openxmlformats.org/spreadsheetml/2006/main" count="46" uniqueCount="46">
  <si>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</si>
  <si>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</si>
  <si>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</si>
  <si>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</si>
  <si>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</si>
  <si>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</si>
  <si>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</si>
  <si>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JAMMU AND KASHMIR BANK LTD</t>
  </si>
  <si>
    <t>YES BANK LTD</t>
  </si>
  <si>
    <t xml:space="preserve">ICICI BANK </t>
  </si>
  <si>
    <t>STATE:PUNJAB</t>
  </si>
  <si>
    <t>CAPITAL SMALL FINANCE BANK</t>
  </si>
  <si>
    <t>Total Public Sector Banks</t>
  </si>
  <si>
    <t>Total Private Banks</t>
  </si>
  <si>
    <t>Total RRBs</t>
  </si>
  <si>
    <t>Total Cooperative Banks</t>
  </si>
  <si>
    <t>GRAND TOTAL</t>
  </si>
  <si>
    <t>PUNJAB GRAMIN BANK</t>
  </si>
  <si>
    <t>S.No</t>
  </si>
  <si>
    <t>BANDHAN BANK</t>
  </si>
  <si>
    <t>UJJIVAN SMALL FINANCE BANK</t>
  </si>
  <si>
    <t>AU SMALL SMALL FINANCE BANK</t>
  </si>
  <si>
    <t>JANA SMALL FINANCE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</si>
  <si>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</si>
  <si>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</si>
  <si>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</si>
  <si>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</si>
  <si>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</si>
  <si>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</si>
  <si>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</si>
  <si>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</si>
  <si>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</si>
  <si>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</si>
  <si>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</si>
  <si>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STATE COOPERATIVE BANK</t>
  </si>
  <si>
    <t>Annual Targets  Number of Cases for year 2020-21</t>
  </si>
  <si>
    <t>Targets per branch</t>
  </si>
  <si>
    <t>SLBC Punjab</t>
  </si>
  <si>
    <t>BANKWISE POSITION OF ATAL PENSION YOJANA as on 30.09.2020</t>
  </si>
  <si>
    <t>No. of branches as on 30.09.2020</t>
  </si>
  <si>
    <t>Pro-rata Targets for Q.E Sept. 2020</t>
  </si>
  <si>
    <t>Achievement  Upto 30.09.2020 (%age)</t>
  </si>
  <si>
    <t>Progress upto Q.E June 2020</t>
  </si>
  <si>
    <t>Progress upto Q.E Sept. 2020</t>
  </si>
  <si>
    <t>BANK OF INDIA</t>
  </si>
  <si>
    <t>Annexure- 34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</si>
</sst>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sz val="14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</cellStyleXfs>
  <cellXfs count="71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/>
    <xf numFmtId="1" fontId="11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12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vertical="center"/>
    </xf>
    <xf numFmtId="1" fontId="9" fillId="0" borderId="19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0" borderId="15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6"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19" zoomScale="70" zoomScaleNormal="70" zoomScaleSheetLayoutView="70" workbookViewId="0">
      <selection activeCell="D11" sqref="D11"/>
    </sheetView>
  </sheetViews>
  <sheetFormatPr defaultColWidth="9.109375" defaultRowHeight="14.4"/>
  <cols>
    <col min="1" max="1" width="11" style="7" customWidth="1"/>
    <col min="2" max="2" width="51.44140625" style="22" customWidth="1"/>
    <col min="3" max="3" width="22.5546875" style="24" customWidth="1"/>
    <col min="4" max="4" width="19.109375" style="37" customWidth="1"/>
    <col min="5" max="5" width="27.5546875" style="24" customWidth="1"/>
    <col min="6" max="8" width="25.44140625" style="24" customWidth="1"/>
    <col min="9" max="9" width="24.33203125" style="25" customWidth="1"/>
    <col min="10" max="16384" width="9.109375" style="7"/>
  </cols>
  <sheetData>
    <row r="1" spans="1:9" ht="32.25" customHeight="1" thickBot="1">
      <c r="B1" s="12" t="s">
        <v>10</v>
      </c>
      <c r="C1" s="27"/>
      <c r="D1" s="28"/>
      <c r="E1" s="1"/>
      <c r="F1" s="1"/>
      <c r="G1" s="1"/>
      <c r="H1" s="1"/>
      <c r="I1" s="19" t="s">
        <v>45</v>
      </c>
    </row>
    <row r="2" spans="1:9" ht="29.25" customHeight="1" thickBot="1">
      <c r="A2" s="68" t="s">
        <v>38</v>
      </c>
      <c r="B2" s="69"/>
      <c r="C2" s="69"/>
      <c r="D2" s="69"/>
      <c r="E2" s="69"/>
      <c r="F2" s="69"/>
      <c r="G2" s="69"/>
      <c r="H2" s="69"/>
      <c r="I2" s="70"/>
    </row>
    <row r="3" spans="1:9" s="20" customFormat="1" ht="133.5" customHeight="1" thickBot="1">
      <c r="A3" s="13" t="s">
        <v>18</v>
      </c>
      <c r="B3" s="13" t="s">
        <v>1</v>
      </c>
      <c r="C3" s="29" t="s">
        <v>39</v>
      </c>
      <c r="D3" s="55" t="s">
        <v>36</v>
      </c>
      <c r="E3" s="14" t="s">
        <v>35</v>
      </c>
      <c r="F3" s="15" t="s">
        <v>40</v>
      </c>
      <c r="G3" s="15" t="s">
        <v>42</v>
      </c>
      <c r="H3" s="15" t="s">
        <v>43</v>
      </c>
      <c r="I3" s="15" t="s">
        <v>41</v>
      </c>
    </row>
    <row r="4" spans="1:9" ht="30" customHeight="1">
      <c r="A4" s="16">
        <v>1</v>
      </c>
      <c r="B4" s="64" t="s">
        <v>24</v>
      </c>
      <c r="C4" s="61">
        <v>1090</v>
      </c>
      <c r="D4" s="3">
        <v>60</v>
      </c>
      <c r="E4" s="3">
        <f>C4*60</f>
        <v>65400</v>
      </c>
      <c r="F4" s="6">
        <f>E4/2</f>
        <v>32700</v>
      </c>
      <c r="G4" s="6">
        <v>3469</v>
      </c>
      <c r="H4" s="6">
        <v>8019</v>
      </c>
      <c r="I4" s="6">
        <f t="shared" ref="I4:I9" si="0">H4/F4*100</f>
        <v>24.522935779816514</v>
      </c>
    </row>
    <row r="5" spans="1:9" ht="30" customHeight="1">
      <c r="A5" s="17">
        <v>2</v>
      </c>
      <c r="B5" s="59" t="s">
        <v>25</v>
      </c>
      <c r="C5" s="62">
        <v>635</v>
      </c>
      <c r="D5" s="3">
        <v>60</v>
      </c>
      <c r="E5" s="2">
        <f t="shared" ref="E5:E15" si="1">C5*60</f>
        <v>38100</v>
      </c>
      <c r="F5" s="6">
        <f t="shared" ref="F5:F15" si="2">E5/2</f>
        <v>19050</v>
      </c>
      <c r="G5" s="6">
        <v>803</v>
      </c>
      <c r="H5" s="6">
        <v>1994</v>
      </c>
      <c r="I5" s="6">
        <f t="shared" si="0"/>
        <v>10.467191601049869</v>
      </c>
    </row>
    <row r="6" spans="1:9" ht="30" customHeight="1">
      <c r="A6" s="16">
        <v>3</v>
      </c>
      <c r="B6" s="59" t="s">
        <v>0</v>
      </c>
      <c r="C6" s="62">
        <v>170</v>
      </c>
      <c r="D6" s="3">
        <v>60</v>
      </c>
      <c r="E6" s="2">
        <f>C6*60</f>
        <v>10200</v>
      </c>
      <c r="F6" s="6">
        <f t="shared" si="2"/>
        <v>5100</v>
      </c>
      <c r="G6" s="6">
        <v>942</v>
      </c>
      <c r="H6" s="6">
        <v>858</v>
      </c>
      <c r="I6" s="6">
        <f t="shared" si="0"/>
        <v>16.823529411764707</v>
      </c>
    </row>
    <row r="7" spans="1:9" ht="30" customHeight="1">
      <c r="A7" s="17">
        <v>4</v>
      </c>
      <c r="B7" s="59" t="s">
        <v>26</v>
      </c>
      <c r="C7" s="62">
        <v>189</v>
      </c>
      <c r="D7" s="3">
        <v>60</v>
      </c>
      <c r="E7" s="2">
        <f t="shared" si="1"/>
        <v>11340</v>
      </c>
      <c r="F7" s="6">
        <f t="shared" si="2"/>
        <v>5670</v>
      </c>
      <c r="G7" s="6">
        <v>305</v>
      </c>
      <c r="H7" s="6">
        <v>2145</v>
      </c>
      <c r="I7" s="6">
        <f t="shared" si="0"/>
        <v>37.830687830687829</v>
      </c>
    </row>
    <row r="8" spans="1:9" ht="30" customHeight="1">
      <c r="A8" s="16">
        <v>5</v>
      </c>
      <c r="B8" s="59" t="s">
        <v>44</v>
      </c>
      <c r="C8" s="62">
        <v>159</v>
      </c>
      <c r="D8" s="3">
        <v>60</v>
      </c>
      <c r="E8" s="2">
        <f t="shared" si="1"/>
        <v>9540</v>
      </c>
      <c r="F8" s="6">
        <f t="shared" si="2"/>
        <v>4770</v>
      </c>
      <c r="G8" s="6">
        <v>52</v>
      </c>
      <c r="H8" s="6">
        <v>52</v>
      </c>
      <c r="I8" s="6">
        <f t="shared" si="0"/>
        <v>1.0901467505241089</v>
      </c>
    </row>
    <row r="9" spans="1:9" ht="30" customHeight="1">
      <c r="A9" s="17">
        <v>6</v>
      </c>
      <c r="B9" s="59" t="s">
        <v>27</v>
      </c>
      <c r="C9" s="62">
        <v>30</v>
      </c>
      <c r="D9" s="3">
        <v>60</v>
      </c>
      <c r="E9" s="2">
        <f t="shared" si="1"/>
        <v>1800</v>
      </c>
      <c r="F9" s="6">
        <f t="shared" si="2"/>
        <v>900</v>
      </c>
      <c r="G9" s="6">
        <v>79</v>
      </c>
      <c r="H9" s="6">
        <v>122</v>
      </c>
      <c r="I9" s="6">
        <f t="shared" si="0"/>
        <v>13.555555555555557</v>
      </c>
    </row>
    <row r="10" spans="1:9" ht="30" customHeight="1">
      <c r="A10" s="16">
        <v>7</v>
      </c>
      <c r="B10" s="59" t="s">
        <v>28</v>
      </c>
      <c r="C10" s="31">
        <v>294</v>
      </c>
      <c r="D10" s="3">
        <v>60</v>
      </c>
      <c r="E10" s="2">
        <f t="shared" si="1"/>
        <v>17640</v>
      </c>
      <c r="F10" s="6">
        <f t="shared" si="2"/>
        <v>8820</v>
      </c>
      <c r="G10" s="6">
        <v>2004</v>
      </c>
      <c r="H10" s="6">
        <v>7768</v>
      </c>
      <c r="I10" s="6">
        <f>H10/F10*100</f>
        <v>88.072562358276642</v>
      </c>
    </row>
    <row r="11" spans="1:9" ht="30" customHeight="1">
      <c r="A11" s="17">
        <v>8</v>
      </c>
      <c r="B11" s="59" t="s">
        <v>29</v>
      </c>
      <c r="C11" s="62">
        <v>153</v>
      </c>
      <c r="D11" s="3">
        <v>60</v>
      </c>
      <c r="E11" s="2">
        <f t="shared" si="1"/>
        <v>9180</v>
      </c>
      <c r="F11" s="6">
        <f t="shared" si="2"/>
        <v>4590</v>
      </c>
      <c r="G11" s="6">
        <v>285</v>
      </c>
      <c r="H11" s="6">
        <v>4340</v>
      </c>
      <c r="I11" s="6">
        <f t="shared" ref="I11:I15" si="3">H11/F11*100</f>
        <v>94.553376906318093</v>
      </c>
    </row>
    <row r="12" spans="1:9" ht="30" customHeight="1">
      <c r="A12" s="16">
        <v>9</v>
      </c>
      <c r="B12" s="65" t="s">
        <v>30</v>
      </c>
      <c r="C12" s="62">
        <v>227</v>
      </c>
      <c r="D12" s="3">
        <v>60</v>
      </c>
      <c r="E12" s="2">
        <f t="shared" si="1"/>
        <v>13620</v>
      </c>
      <c r="F12" s="6">
        <f t="shared" si="2"/>
        <v>6810</v>
      </c>
      <c r="G12" s="6">
        <v>151</v>
      </c>
      <c r="H12" s="6">
        <v>3273</v>
      </c>
      <c r="I12" s="6">
        <f t="shared" si="3"/>
        <v>48.06167400881057</v>
      </c>
    </row>
    <row r="13" spans="1:9" ht="30" customHeight="1">
      <c r="A13" s="17">
        <v>10</v>
      </c>
      <c r="B13" s="59" t="s">
        <v>31</v>
      </c>
      <c r="C13" s="31">
        <v>103</v>
      </c>
      <c r="D13" s="3">
        <v>60</v>
      </c>
      <c r="E13" s="2">
        <f t="shared" si="1"/>
        <v>6180</v>
      </c>
      <c r="F13" s="6">
        <f t="shared" si="2"/>
        <v>3090</v>
      </c>
      <c r="G13" s="6">
        <v>390</v>
      </c>
      <c r="H13" s="6">
        <v>1517</v>
      </c>
      <c r="I13" s="6">
        <f t="shared" si="3"/>
        <v>49.093851132686083</v>
      </c>
    </row>
    <row r="14" spans="1:9" ht="30" customHeight="1">
      <c r="A14" s="16">
        <v>11</v>
      </c>
      <c r="B14" s="59" t="s">
        <v>32</v>
      </c>
      <c r="C14" s="62">
        <v>988</v>
      </c>
      <c r="D14" s="3">
        <v>60</v>
      </c>
      <c r="E14" s="2">
        <v>56820</v>
      </c>
      <c r="F14" s="6">
        <f t="shared" si="2"/>
        <v>28410</v>
      </c>
      <c r="G14" s="6">
        <v>2745</v>
      </c>
      <c r="H14" s="6">
        <v>18316</v>
      </c>
      <c r="I14" s="6">
        <f t="shared" si="3"/>
        <v>64.470256951777543</v>
      </c>
    </row>
    <row r="15" spans="1:9" ht="30" customHeight="1" thickBot="1">
      <c r="A15" s="38">
        <v>12</v>
      </c>
      <c r="B15" s="66" t="s">
        <v>33</v>
      </c>
      <c r="C15" s="63">
        <v>302</v>
      </c>
      <c r="D15" s="26">
        <v>60</v>
      </c>
      <c r="E15" s="40">
        <f t="shared" si="1"/>
        <v>18120</v>
      </c>
      <c r="F15" s="6">
        <f t="shared" si="2"/>
        <v>9060</v>
      </c>
      <c r="G15" s="41">
        <v>456</v>
      </c>
      <c r="H15" s="41">
        <v>1872</v>
      </c>
      <c r="I15" s="6">
        <f t="shared" si="3"/>
        <v>20.662251655629138</v>
      </c>
    </row>
    <row r="16" spans="1:9" ht="30" customHeight="1" thickBot="1">
      <c r="A16" s="18"/>
      <c r="B16" s="5" t="s">
        <v>12</v>
      </c>
      <c r="C16" s="32">
        <f>SUM(C4:C15)</f>
        <v>4340</v>
      </c>
      <c r="D16" s="56">
        <v>60</v>
      </c>
      <c r="E16" s="4">
        <f>SUM(E4:E15)</f>
        <v>257940</v>
      </c>
      <c r="F16" s="42">
        <f>E16/2</f>
        <v>128970</v>
      </c>
      <c r="G16" s="4">
        <f>SUM(G4:G15)</f>
        <v>11681</v>
      </c>
      <c r="H16" s="4">
        <f>SUM(H4:H15)</f>
        <v>50276</v>
      </c>
      <c r="I16" s="42">
        <f>H16/F16*100</f>
        <v>38.98270915716833</v>
      </c>
    </row>
    <row r="17" spans="1:9" ht="30" customHeight="1">
      <c r="A17" s="16">
        <v>13</v>
      </c>
      <c r="B17" s="64" t="s">
        <v>23</v>
      </c>
      <c r="C17" s="30">
        <v>80</v>
      </c>
      <c r="D17" s="3">
        <v>60</v>
      </c>
      <c r="E17" s="3">
        <f>C17*30</f>
        <v>2400</v>
      </c>
      <c r="F17" s="6">
        <f>E17/2</f>
        <v>1200</v>
      </c>
      <c r="G17" s="3">
        <v>0</v>
      </c>
      <c r="H17" s="6">
        <v>667</v>
      </c>
      <c r="I17" s="6">
        <f t="shared" ref="I17:I30" si="4">H17/F17*100</f>
        <v>55.583333333333329</v>
      </c>
    </row>
    <row r="18" spans="1:9" ht="30" customHeight="1">
      <c r="A18" s="17">
        <v>14</v>
      </c>
      <c r="B18" s="59" t="s">
        <v>7</v>
      </c>
      <c r="C18" s="31">
        <v>18</v>
      </c>
      <c r="D18" s="2">
        <v>30</v>
      </c>
      <c r="E18" s="2">
        <f>C18*30</f>
        <v>540</v>
      </c>
      <c r="F18" s="6">
        <f t="shared" ref="F18:F30" si="5">E18/2</f>
        <v>270</v>
      </c>
      <c r="G18" s="3">
        <v>11</v>
      </c>
      <c r="H18" s="6">
        <v>15</v>
      </c>
      <c r="I18" s="6">
        <f t="shared" si="4"/>
        <v>5.5555555555555554</v>
      </c>
    </row>
    <row r="19" spans="1:9" ht="30" customHeight="1">
      <c r="A19" s="16">
        <v>15</v>
      </c>
      <c r="B19" s="59" t="s">
        <v>3</v>
      </c>
      <c r="C19" s="31">
        <v>464</v>
      </c>
      <c r="D19" s="2">
        <v>60</v>
      </c>
      <c r="E19" s="2">
        <f t="shared" ref="E19:E20" si="6">C19*60</f>
        <v>27840</v>
      </c>
      <c r="F19" s="6">
        <f t="shared" si="5"/>
        <v>13920</v>
      </c>
      <c r="G19" s="3">
        <v>22</v>
      </c>
      <c r="H19" s="6">
        <v>22</v>
      </c>
      <c r="I19" s="6">
        <f t="shared" si="4"/>
        <v>0.15804597701149425</v>
      </c>
    </row>
    <row r="20" spans="1:9" ht="30" customHeight="1">
      <c r="A20" s="17">
        <v>16</v>
      </c>
      <c r="B20" s="59" t="s">
        <v>9</v>
      </c>
      <c r="C20" s="31">
        <v>273</v>
      </c>
      <c r="D20" s="2">
        <v>60</v>
      </c>
      <c r="E20" s="2">
        <f t="shared" si="6"/>
        <v>16380</v>
      </c>
      <c r="F20" s="6">
        <f t="shared" si="5"/>
        <v>8190</v>
      </c>
      <c r="G20" s="3">
        <v>100</v>
      </c>
      <c r="H20" s="6">
        <v>238</v>
      </c>
      <c r="I20" s="6">
        <f t="shared" si="4"/>
        <v>2.9059829059829059</v>
      </c>
    </row>
    <row r="21" spans="1:9" ht="30" customHeight="1">
      <c r="A21" s="16">
        <v>17</v>
      </c>
      <c r="B21" s="59" t="s">
        <v>5</v>
      </c>
      <c r="C21" s="31">
        <v>90</v>
      </c>
      <c r="D21" s="2">
        <v>30</v>
      </c>
      <c r="E21" s="2">
        <f>C21*30</f>
        <v>2700</v>
      </c>
      <c r="F21" s="6">
        <f t="shared" si="5"/>
        <v>1350</v>
      </c>
      <c r="G21" s="3">
        <v>1</v>
      </c>
      <c r="H21" s="6">
        <v>1</v>
      </c>
      <c r="I21" s="6">
        <f t="shared" si="4"/>
        <v>7.407407407407407E-2</v>
      </c>
    </row>
    <row r="22" spans="1:9" ht="30" customHeight="1">
      <c r="A22" s="17">
        <v>18</v>
      </c>
      <c r="B22" s="59" t="s">
        <v>8</v>
      </c>
      <c r="C22" s="31">
        <v>97</v>
      </c>
      <c r="D22" s="2">
        <v>30</v>
      </c>
      <c r="E22" s="2">
        <f>C22*30</f>
        <v>2910</v>
      </c>
      <c r="F22" s="6">
        <f t="shared" si="5"/>
        <v>1455</v>
      </c>
      <c r="G22" s="3">
        <v>0</v>
      </c>
      <c r="H22" s="6">
        <v>730</v>
      </c>
      <c r="I22" s="6">
        <f t="shared" si="4"/>
        <v>50.171821305841924</v>
      </c>
    </row>
    <row r="23" spans="1:9" ht="30" customHeight="1">
      <c r="A23" s="16">
        <v>19</v>
      </c>
      <c r="B23" s="59" t="s">
        <v>6</v>
      </c>
      <c r="C23" s="31">
        <v>30</v>
      </c>
      <c r="D23" s="2">
        <v>30</v>
      </c>
      <c r="E23" s="2">
        <f t="shared" ref="E23" si="7">C23*30</f>
        <v>900</v>
      </c>
      <c r="F23" s="6">
        <f t="shared" si="5"/>
        <v>450</v>
      </c>
      <c r="G23" s="3">
        <v>0</v>
      </c>
      <c r="H23" s="6">
        <v>2</v>
      </c>
      <c r="I23" s="6">
        <f t="shared" si="4"/>
        <v>0.44444444444444442</v>
      </c>
    </row>
    <row r="24" spans="1:9" ht="30" customHeight="1">
      <c r="A24" s="17">
        <v>20</v>
      </c>
      <c r="B24" s="59" t="s">
        <v>4</v>
      </c>
      <c r="C24" s="31">
        <v>134</v>
      </c>
      <c r="D24" s="2">
        <v>30</v>
      </c>
      <c r="E24" s="2">
        <f>C24*30</f>
        <v>4020</v>
      </c>
      <c r="F24" s="6">
        <f t="shared" si="5"/>
        <v>2010</v>
      </c>
      <c r="G24" s="3">
        <v>0</v>
      </c>
      <c r="H24" s="6">
        <v>0</v>
      </c>
      <c r="I24" s="6">
        <f t="shared" si="4"/>
        <v>0</v>
      </c>
    </row>
    <row r="25" spans="1:9" ht="30" customHeight="1">
      <c r="A25" s="16">
        <v>21</v>
      </c>
      <c r="B25" s="59" t="s">
        <v>2</v>
      </c>
      <c r="C25" s="31">
        <v>351</v>
      </c>
      <c r="D25" s="2">
        <v>60</v>
      </c>
      <c r="E25" s="2">
        <f>C25*60</f>
        <v>21060</v>
      </c>
      <c r="F25" s="6">
        <f t="shared" si="5"/>
        <v>10530</v>
      </c>
      <c r="G25" s="3">
        <v>442</v>
      </c>
      <c r="H25" s="6">
        <v>6055</v>
      </c>
      <c r="I25" s="6">
        <f t="shared" si="4"/>
        <v>57.502374169040834</v>
      </c>
    </row>
    <row r="26" spans="1:9" ht="30" customHeight="1">
      <c r="A26" s="16">
        <v>22</v>
      </c>
      <c r="B26" s="59" t="s">
        <v>19</v>
      </c>
      <c r="C26" s="31">
        <v>11</v>
      </c>
      <c r="D26" s="2">
        <v>30</v>
      </c>
      <c r="E26" s="2">
        <f t="shared" ref="E26:E30" si="8">C26*60</f>
        <v>660</v>
      </c>
      <c r="F26" s="6">
        <f t="shared" si="5"/>
        <v>330</v>
      </c>
      <c r="G26" s="3">
        <v>0</v>
      </c>
      <c r="H26" s="6">
        <v>0</v>
      </c>
      <c r="I26" s="6">
        <f t="shared" si="4"/>
        <v>0</v>
      </c>
    </row>
    <row r="27" spans="1:9" ht="30" customHeight="1">
      <c r="A27" s="16">
        <v>23</v>
      </c>
      <c r="B27" s="59" t="s">
        <v>21</v>
      </c>
      <c r="C27" s="31">
        <v>36</v>
      </c>
      <c r="D27" s="2">
        <v>50</v>
      </c>
      <c r="E27" s="2">
        <f t="shared" si="8"/>
        <v>2160</v>
      </c>
      <c r="F27" s="6">
        <f t="shared" si="5"/>
        <v>1080</v>
      </c>
      <c r="G27" s="3">
        <v>0</v>
      </c>
      <c r="H27" s="6">
        <v>2</v>
      </c>
      <c r="I27" s="6">
        <f t="shared" si="4"/>
        <v>0.1851851851851852</v>
      </c>
    </row>
    <row r="28" spans="1:9" ht="30" customHeight="1">
      <c r="A28" s="16">
        <v>24</v>
      </c>
      <c r="B28" s="59" t="s">
        <v>11</v>
      </c>
      <c r="C28" s="31">
        <v>134</v>
      </c>
      <c r="D28" s="2">
        <v>50</v>
      </c>
      <c r="E28" s="2">
        <f t="shared" si="8"/>
        <v>8040</v>
      </c>
      <c r="F28" s="6">
        <f t="shared" si="5"/>
        <v>4020</v>
      </c>
      <c r="G28" s="3">
        <v>0</v>
      </c>
      <c r="H28" s="6">
        <v>0</v>
      </c>
      <c r="I28" s="6">
        <f t="shared" si="4"/>
        <v>0</v>
      </c>
    </row>
    <row r="29" spans="1:9" ht="30" customHeight="1">
      <c r="A29" s="16">
        <v>25</v>
      </c>
      <c r="B29" s="59" t="s">
        <v>20</v>
      </c>
      <c r="C29" s="31">
        <v>16</v>
      </c>
      <c r="D29" s="2">
        <v>50</v>
      </c>
      <c r="E29" s="2">
        <f t="shared" si="8"/>
        <v>960</v>
      </c>
      <c r="F29" s="6">
        <f t="shared" si="5"/>
        <v>480</v>
      </c>
      <c r="G29" s="3">
        <v>0</v>
      </c>
      <c r="H29" s="6">
        <v>0</v>
      </c>
      <c r="I29" s="6">
        <f t="shared" si="4"/>
        <v>0</v>
      </c>
    </row>
    <row r="30" spans="1:9" ht="30" customHeight="1" thickBot="1">
      <c r="A30" s="43">
        <v>26</v>
      </c>
      <c r="B30" s="66" t="s">
        <v>22</v>
      </c>
      <c r="C30" s="39">
        <v>7</v>
      </c>
      <c r="D30" s="40">
        <v>50</v>
      </c>
      <c r="E30" s="2">
        <f t="shared" si="8"/>
        <v>420</v>
      </c>
      <c r="F30" s="6">
        <f t="shared" si="5"/>
        <v>210</v>
      </c>
      <c r="G30" s="26">
        <v>0</v>
      </c>
      <c r="H30" s="41">
        <v>0</v>
      </c>
      <c r="I30" s="6">
        <f t="shared" si="4"/>
        <v>0</v>
      </c>
    </row>
    <row r="31" spans="1:9" s="11" customFormat="1" ht="30" customHeight="1" thickBot="1">
      <c r="A31" s="18"/>
      <c r="B31" s="5" t="s">
        <v>13</v>
      </c>
      <c r="C31" s="32">
        <f>SUM(C17:C30)</f>
        <v>1741</v>
      </c>
      <c r="D31" s="56"/>
      <c r="E31" s="4">
        <f>SUM(E17:E30)</f>
        <v>90990</v>
      </c>
      <c r="F31" s="42">
        <f t="shared" ref="F31:F36" si="9">E31/2</f>
        <v>45495</v>
      </c>
      <c r="G31" s="4">
        <f>SUM(G17:G30)</f>
        <v>576</v>
      </c>
      <c r="H31" s="4">
        <f>SUM(H17:H30)</f>
        <v>7732</v>
      </c>
      <c r="I31" s="4">
        <f>H31/F31*100</f>
        <v>16.995274205956697</v>
      </c>
    </row>
    <row r="32" spans="1:9" s="21" customFormat="1" ht="30" customHeight="1" thickBot="1">
      <c r="A32" s="43">
        <v>27</v>
      </c>
      <c r="B32" s="67" t="s">
        <v>17</v>
      </c>
      <c r="C32" s="46">
        <v>419</v>
      </c>
      <c r="D32" s="26">
        <v>60</v>
      </c>
      <c r="E32" s="47">
        <f>C32*50</f>
        <v>20950</v>
      </c>
      <c r="F32" s="41">
        <f t="shared" si="9"/>
        <v>10475</v>
      </c>
      <c r="G32" s="47">
        <v>802</v>
      </c>
      <c r="H32" s="47">
        <v>11300</v>
      </c>
      <c r="I32" s="58">
        <f>H32/F32*100</f>
        <v>107.87589498806682</v>
      </c>
    </row>
    <row r="33" spans="1:9" s="11" customFormat="1" ht="30" customHeight="1" thickBot="1">
      <c r="A33" s="52"/>
      <c r="B33" s="5" t="s">
        <v>14</v>
      </c>
      <c r="C33" s="32">
        <f>SUM(C32:C32)</f>
        <v>419</v>
      </c>
      <c r="D33" s="56">
        <v>60</v>
      </c>
      <c r="E33" s="4">
        <f>SUM(E32:E32)</f>
        <v>20950</v>
      </c>
      <c r="F33" s="42">
        <f t="shared" si="9"/>
        <v>10475</v>
      </c>
      <c r="G33" s="4">
        <f>SUM(G32:G32)</f>
        <v>802</v>
      </c>
      <c r="H33" s="4">
        <f>SUM(H32:H32)</f>
        <v>11300</v>
      </c>
      <c r="I33" s="4">
        <f t="shared" ref="I33:I36" si="10">H33/F33*100</f>
        <v>107.87589498806682</v>
      </c>
    </row>
    <row r="34" spans="1:9" ht="30" customHeight="1" thickBot="1">
      <c r="A34" s="53">
        <v>28</v>
      </c>
      <c r="B34" s="64" t="s">
        <v>34</v>
      </c>
      <c r="C34" s="44">
        <v>800</v>
      </c>
      <c r="D34" s="57">
        <v>20</v>
      </c>
      <c r="E34" s="45">
        <f>C34*20</f>
        <v>16000</v>
      </c>
      <c r="F34" s="41">
        <f t="shared" si="9"/>
        <v>8000</v>
      </c>
      <c r="G34" s="45">
        <v>87</v>
      </c>
      <c r="H34" s="60">
        <v>128</v>
      </c>
      <c r="I34" s="26">
        <f t="shared" si="10"/>
        <v>1.6</v>
      </c>
    </row>
    <row r="35" spans="1:9" s="11" customFormat="1" ht="30" customHeight="1" thickBot="1">
      <c r="A35" s="48"/>
      <c r="B35" s="49" t="s">
        <v>15</v>
      </c>
      <c r="C35" s="50">
        <f>SUM(C34:C34)</f>
        <v>800</v>
      </c>
      <c r="D35" s="58">
        <v>20</v>
      </c>
      <c r="E35" s="51">
        <f>SUM(E34:E34)</f>
        <v>16000</v>
      </c>
      <c r="F35" s="56">
        <f t="shared" si="9"/>
        <v>8000</v>
      </c>
      <c r="G35" s="51">
        <f>SUM(G34:G34)</f>
        <v>87</v>
      </c>
      <c r="H35" s="51">
        <f>SUM(H34:H34)</f>
        <v>128</v>
      </c>
      <c r="I35" s="51">
        <f t="shared" si="10"/>
        <v>1.6</v>
      </c>
    </row>
    <row r="36" spans="1:9" s="11" customFormat="1" ht="30" customHeight="1" thickBot="1">
      <c r="A36" s="18"/>
      <c r="B36" s="5" t="s">
        <v>16</v>
      </c>
      <c r="C36" s="54">
        <f>C16+C31+C33+C35</f>
        <v>7300</v>
      </c>
      <c r="D36" s="56"/>
      <c r="E36" s="4">
        <f>E16+E31+E33+E35</f>
        <v>385880</v>
      </c>
      <c r="F36" s="4">
        <f t="shared" si="9"/>
        <v>192940</v>
      </c>
      <c r="G36" s="4">
        <f>G16+G31+G33+G35</f>
        <v>13146</v>
      </c>
      <c r="H36" s="4">
        <f>H16+H31+H33+H35</f>
        <v>69436</v>
      </c>
      <c r="I36" s="4">
        <f t="shared" si="10"/>
        <v>35.988390173110815</v>
      </c>
    </row>
    <row r="37" spans="1:9" s="11" customFormat="1" ht="17.399999999999999">
      <c r="B37" s="8"/>
      <c r="C37" s="33"/>
      <c r="D37" s="34"/>
      <c r="E37" s="9"/>
      <c r="F37" s="9"/>
      <c r="G37" s="9"/>
      <c r="H37" s="9"/>
      <c r="I37" s="10"/>
    </row>
    <row r="38" spans="1:9" s="11" customFormat="1">
      <c r="B38" s="22"/>
      <c r="C38" s="35"/>
      <c r="D38" s="36"/>
      <c r="E38" s="23"/>
      <c r="F38" s="23"/>
      <c r="G38" s="23" t="s">
        <v>37</v>
      </c>
      <c r="H38" s="23"/>
      <c r="I38" s="10"/>
    </row>
    <row r="39" spans="1:9" s="11" customFormat="1">
      <c r="B39" s="22"/>
      <c r="C39" s="35"/>
      <c r="D39" s="36"/>
      <c r="E39" s="23"/>
      <c r="F39" s="23"/>
      <c r="G39" s="23"/>
      <c r="H39" s="23"/>
      <c r="I39" s="10"/>
    </row>
  </sheetData>
  <mergeCells count="1">
    <mergeCell ref="A2:I2"/>
  </mergeCells>
  <pageMargins left="0.42" right="0.25" top="1.76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SLBC</vt:lpstr>
      <vt:lpstr>SLBC!Print_Area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2020-12-08T06:46:30Z</dcterms:modified>
</cp:coreProperties>
</file>