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0" yWindow="465" windowWidth="15596" windowHeight="11044"/>
  </bookViews>
  <sheets>
    <sheet name="Y-o-Y" sheetId="19" r:id="rId1"/>
    <sheet name="Sheet1" sheetId="21" state="hidden" r:id="rId2"/>
  </sheets>
  <definedNames>
    <definedName name="_xlnm.Print_Area" localSheetId="1">Sheet1!$A$1:$L$40</definedName>
    <definedName name="_xlnm.Print_Area" localSheetId="0">'Y-o-Y'!$A$1:$L$40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9" l="1"/>
  <c r="J34" i="19"/>
  <c r="J39" i="19" s="1"/>
  <c r="K34" i="19"/>
  <c r="I19" i="19" l="1"/>
  <c r="J19" i="19"/>
  <c r="K19" i="19"/>
  <c r="H19" i="19"/>
  <c r="I34" i="19"/>
  <c r="I39" i="19" s="1"/>
  <c r="H34" i="19"/>
  <c r="H39" i="19" s="1"/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L35" i="19"/>
  <c r="L8" i="19"/>
  <c r="L9" i="19"/>
  <c r="L10" i="19"/>
  <c r="L11" i="19"/>
  <c r="L12" i="19"/>
  <c r="L13" i="19"/>
  <c r="L14" i="19"/>
  <c r="L15" i="19"/>
  <c r="L16" i="19"/>
  <c r="L17" i="19"/>
  <c r="L18" i="19"/>
  <c r="L20" i="19"/>
  <c r="L21" i="19"/>
  <c r="L22" i="19"/>
  <c r="L23" i="19"/>
  <c r="L24" i="19"/>
  <c r="L25" i="19"/>
  <c r="L26" i="19"/>
  <c r="L27" i="19"/>
  <c r="L28" i="19"/>
  <c r="L29" i="19"/>
  <c r="L31" i="19"/>
  <c r="L32" i="19"/>
  <c r="L33" i="19"/>
  <c r="L7" i="19"/>
  <c r="G8" i="19"/>
  <c r="G9" i="19"/>
  <c r="G10" i="19"/>
  <c r="G11" i="19"/>
  <c r="G12" i="19"/>
  <c r="G13" i="19"/>
  <c r="G14" i="19"/>
  <c r="G15" i="19"/>
  <c r="G16" i="19"/>
  <c r="G17" i="19"/>
  <c r="G18" i="19"/>
  <c r="G20" i="19"/>
  <c r="G21" i="19"/>
  <c r="G22" i="19"/>
  <c r="G23" i="19"/>
  <c r="G24" i="19"/>
  <c r="G25" i="19"/>
  <c r="G26" i="19"/>
  <c r="G29" i="19"/>
  <c r="G31" i="19"/>
  <c r="G32" i="19"/>
  <c r="G33" i="19"/>
  <c r="G35" i="19"/>
  <c r="G7" i="19"/>
  <c r="D38" i="19"/>
  <c r="E38" i="19"/>
  <c r="F38" i="19"/>
  <c r="I38" i="19"/>
  <c r="J38" i="19"/>
  <c r="K38" i="19"/>
  <c r="C38" i="19"/>
  <c r="D36" i="19"/>
  <c r="G36" i="19" s="1"/>
  <c r="E36" i="19"/>
  <c r="F36" i="19"/>
  <c r="H36" i="19"/>
  <c r="I36" i="19"/>
  <c r="J36" i="19"/>
  <c r="K36" i="19"/>
  <c r="C36" i="19"/>
  <c r="C34" i="19"/>
  <c r="D34" i="19"/>
  <c r="E34" i="19"/>
  <c r="F34" i="19"/>
  <c r="C19" i="19"/>
  <c r="C39" i="19" s="1"/>
  <c r="D19" i="19"/>
  <c r="E19" i="19"/>
  <c r="F19" i="19"/>
  <c r="G19" i="19" l="1"/>
  <c r="E39" i="19"/>
  <c r="F39" i="19"/>
  <c r="D39" i="19"/>
  <c r="G34" i="19"/>
  <c r="L34" i="19"/>
  <c r="L36" i="19"/>
  <c r="L19" i="19"/>
  <c r="G39" i="21"/>
  <c r="G39" i="19" l="1"/>
</calcChain>
</file>

<file path=xl/sharedStrings.xml><?xml version="1.0" encoding="utf-8"?>
<sst xmlns="http://schemas.openxmlformats.org/spreadsheetml/2006/main" count="114" uniqueCount="56">
  <si>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</si>
  <si>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</si>
  <si>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</si>
  <si>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</si>
  <si>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</si>
  <si>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</si>
  <si>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</si>
  <si>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</si>
  <si>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</si>
  <si>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</si>
  <si>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</si>
  <si>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</si>
  <si>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</si>
  <si>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</si>
  <si>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</si>
  <si>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</si>
  <si>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</si>
  <si>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</si>
  <si>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</si>
  <si>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</si>
  <si>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</si>
  <si>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</si>
  <si>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</si>
  <si>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</si>
  <si>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</si>
  <si>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</si>
  <si>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</si>
  <si>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</si>
  <si>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</si>
  <si>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</si>
  <si>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</si>
  <si>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</si>
  <si>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</si>
  <si>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</si>
  <si>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</si>
  <si>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</si>
  <si>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</si>
  <si>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</si>
  <si>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</si>
  <si>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</si>
  <si>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</si>
  <si>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</si>
  <si>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</si>
  <si>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</si>
  <si>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</si>
  <si>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</si>
  <si>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</si>
  <si>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</si>
  <si>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</si>
  <si>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</si>
  <si>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46.1</t>
  </si>
  <si>
    <t>Total Outstanding as on 31.03.2021</t>
  </si>
  <si>
    <t>Total NPA under PMMY as on 31.03.2021</t>
  </si>
  <si>
    <t>Total Outstanding as on 31.03.2020</t>
  </si>
  <si>
    <t>Total NPA under PMMY as on 31.03.2020</t>
  </si>
  <si>
    <t>Annexure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</si>
</sst>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73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2" borderId="0" xfId="0" applyFont="1" applyFill="1"/>
    <xf numFmtId="0" fontId="15" fillId="0" borderId="2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0"/>
  <sheetViews>
    <sheetView tabSelected="1" view="pageBreakPreview" topLeftCell="A16" zoomScale="55" zoomScaleNormal="100" zoomScaleSheetLayoutView="55" workbookViewId="0">
      <selection activeCell="A2" sqref="A2:L2"/>
    </sheetView>
  </sheetViews>
  <sheetFormatPr defaultColWidth="8.8984375" defaultRowHeight="14.4"/>
  <cols>
    <col min="1" max="1" width="7.69921875" style="1" customWidth="1"/>
    <col min="2" max="2" width="36.09765625" style="1" customWidth="1"/>
    <col min="3" max="3" width="22.796875" style="1" customWidth="1"/>
    <col min="4" max="7" width="21.09765625" style="1" customWidth="1"/>
    <col min="8" max="8" width="20.796875" style="1" customWidth="1"/>
    <col min="9" max="9" width="19.796875" style="1" customWidth="1"/>
    <col min="10" max="10" width="20.5" style="1" customWidth="1"/>
    <col min="11" max="11" width="17.59765625" style="1" customWidth="1"/>
    <col min="12" max="12" width="19.8984375" style="1" customWidth="1"/>
    <col min="13" max="13" width="15" style="1" customWidth="1"/>
    <col min="14" max="16384" width="8.8984375" style="1"/>
  </cols>
  <sheetData>
    <row r="1" spans="1:13" s="9" customFormat="1" ht="32.700000000000003" thickBot="1">
      <c r="J1" s="54" t="s">
        <v>55</v>
      </c>
      <c r="K1" s="54"/>
      <c r="L1" s="51"/>
    </row>
    <row r="2" spans="1:13" ht="52.75" customHeight="1" thickBot="1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3" s="5" customFormat="1" ht="20.350000000000001" customHeight="1" thickBot="1">
      <c r="A3" s="59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75.599999999999994" customHeight="1">
      <c r="A4" s="67" t="s">
        <v>17</v>
      </c>
      <c r="B4" s="69" t="s">
        <v>20</v>
      </c>
      <c r="C4" s="55" t="s">
        <v>53</v>
      </c>
      <c r="D4" s="55"/>
      <c r="E4" s="55" t="s">
        <v>54</v>
      </c>
      <c r="F4" s="55"/>
      <c r="G4" s="71" t="s">
        <v>36</v>
      </c>
      <c r="H4" s="55" t="s">
        <v>51</v>
      </c>
      <c r="I4" s="55"/>
      <c r="J4" s="55" t="s">
        <v>52</v>
      </c>
      <c r="K4" s="55"/>
      <c r="L4" s="62" t="s">
        <v>36</v>
      </c>
      <c r="M4" s="64"/>
    </row>
    <row r="5" spans="1:13" ht="36.549999999999997" customHeight="1" thickBot="1">
      <c r="A5" s="68"/>
      <c r="B5" s="70"/>
      <c r="C5" s="20" t="s">
        <v>18</v>
      </c>
      <c r="D5" s="20" t="s">
        <v>19</v>
      </c>
      <c r="E5" s="20" t="s">
        <v>18</v>
      </c>
      <c r="F5" s="20" t="s">
        <v>19</v>
      </c>
      <c r="G5" s="72"/>
      <c r="H5" s="20" t="s">
        <v>18</v>
      </c>
      <c r="I5" s="20" t="s">
        <v>19</v>
      </c>
      <c r="J5" s="20" t="s">
        <v>18</v>
      </c>
      <c r="K5" s="20" t="s">
        <v>19</v>
      </c>
      <c r="L5" s="63"/>
      <c r="M5" s="64"/>
    </row>
    <row r="6" spans="1:13" ht="14.4" customHeight="1">
      <c r="A6" s="6"/>
      <c r="B6" s="7"/>
      <c r="C6" s="65"/>
      <c r="D6" s="66"/>
      <c r="E6" s="53"/>
      <c r="F6" s="53"/>
      <c r="G6" s="53"/>
      <c r="H6" s="14"/>
      <c r="I6" s="13"/>
      <c r="J6" s="65">
        <v>22</v>
      </c>
      <c r="K6" s="66"/>
      <c r="L6" s="28"/>
    </row>
    <row r="7" spans="1:13" ht="41.4" customHeight="1">
      <c r="A7" s="2">
        <v>1</v>
      </c>
      <c r="B7" s="3" t="s">
        <v>9</v>
      </c>
      <c r="C7" s="29">
        <v>74560</v>
      </c>
      <c r="D7" s="29">
        <v>72698.389458899997</v>
      </c>
      <c r="E7" s="29">
        <v>11449</v>
      </c>
      <c r="F7" s="29">
        <v>9977.9947759000006</v>
      </c>
      <c r="G7" s="30">
        <f>F7/D7*100</f>
        <v>13.725193708095906</v>
      </c>
      <c r="H7" s="31">
        <v>141639</v>
      </c>
      <c r="I7" s="32">
        <v>137092</v>
      </c>
      <c r="J7" s="33">
        <v>23900</v>
      </c>
      <c r="K7" s="33">
        <v>23892</v>
      </c>
      <c r="L7" s="34">
        <f>K7/I7*100</f>
        <v>17.427712776821405</v>
      </c>
    </row>
    <row r="8" spans="1:13" ht="41.4" customHeight="1">
      <c r="A8" s="2">
        <v>2</v>
      </c>
      <c r="B8" s="3" t="s">
        <v>8</v>
      </c>
      <c r="C8" s="29">
        <v>28672</v>
      </c>
      <c r="D8" s="29">
        <v>46095.081600000005</v>
      </c>
      <c r="E8" s="29">
        <v>2150</v>
      </c>
      <c r="F8" s="29">
        <v>2704.2757899999997</v>
      </c>
      <c r="G8" s="30">
        <f t="shared" ref="G8:G39" si="0">F8/D8*100</f>
        <v>5.8667339250355059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6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10280</v>
      </c>
      <c r="D9" s="29">
        <v>12179</v>
      </c>
      <c r="E9" s="29">
        <v>533</v>
      </c>
      <c r="F9" s="29">
        <v>610</v>
      </c>
      <c r="G9" s="30">
        <f t="shared" si="0"/>
        <v>5.0086213974874783</v>
      </c>
      <c r="H9" s="31">
        <v>14517.000000000002</v>
      </c>
      <c r="I9" s="32">
        <v>16538</v>
      </c>
      <c r="J9" s="33">
        <v>533</v>
      </c>
      <c r="K9" s="33">
        <v>609</v>
      </c>
      <c r="L9" s="34">
        <f t="shared" si="1"/>
        <v>3.682428346837586</v>
      </c>
    </row>
    <row r="10" spans="1:13" s="52" customFormat="1" ht="41.4" customHeight="1">
      <c r="A10" s="2">
        <v>4</v>
      </c>
      <c r="B10" s="3" t="s">
        <v>1</v>
      </c>
      <c r="C10" s="29">
        <v>5661.72</v>
      </c>
      <c r="D10" s="29">
        <v>10437.903780000001</v>
      </c>
      <c r="E10" s="29">
        <v>1137</v>
      </c>
      <c r="F10" s="29">
        <v>1543</v>
      </c>
      <c r="G10" s="30">
        <f t="shared" si="0"/>
        <v>14.782661658143775</v>
      </c>
      <c r="H10" s="31">
        <v>7152</v>
      </c>
      <c r="I10" s="32">
        <v>11180.991070700002</v>
      </c>
      <c r="J10" s="33">
        <v>660</v>
      </c>
      <c r="K10" s="33">
        <v>962.92497589999994</v>
      </c>
      <c r="L10" s="34">
        <f t="shared" si="1"/>
        <v>8.6121612101396181</v>
      </c>
    </row>
    <row r="11" spans="1:13" s="52" customFormat="1" ht="41.4" customHeight="1">
      <c r="A11" s="2">
        <v>5</v>
      </c>
      <c r="B11" s="3" t="s">
        <v>2</v>
      </c>
      <c r="C11" s="29">
        <v>9475.7999999999993</v>
      </c>
      <c r="D11" s="29">
        <v>9513.1959999999981</v>
      </c>
      <c r="E11" s="29">
        <v>1091</v>
      </c>
      <c r="F11" s="29">
        <v>939.27038929999981</v>
      </c>
      <c r="G11" s="30">
        <f t="shared" si="0"/>
        <v>9.8733421375949781</v>
      </c>
      <c r="H11" s="31">
        <v>9376</v>
      </c>
      <c r="I11" s="32">
        <v>11331.150000000001</v>
      </c>
      <c r="J11" s="33">
        <v>1357</v>
      </c>
      <c r="K11" s="33">
        <v>1327.2200000000003</v>
      </c>
      <c r="L11" s="34">
        <f t="shared" si="1"/>
        <v>11.713021184963575</v>
      </c>
    </row>
    <row r="12" spans="1:13" ht="41.4" customHeight="1">
      <c r="A12" s="2">
        <v>6</v>
      </c>
      <c r="B12" s="3" t="s">
        <v>3</v>
      </c>
      <c r="C12" s="29">
        <v>1860</v>
      </c>
      <c r="D12" s="29">
        <v>6984.58</v>
      </c>
      <c r="E12" s="29">
        <v>1040</v>
      </c>
      <c r="F12" s="29">
        <v>818</v>
      </c>
      <c r="G12" s="30">
        <f t="shared" si="0"/>
        <v>11.711513075947302</v>
      </c>
      <c r="H12" s="31">
        <v>2113</v>
      </c>
      <c r="I12" s="32">
        <v>7298.1299999999992</v>
      </c>
      <c r="J12" s="33">
        <v>130</v>
      </c>
      <c r="K12" s="33">
        <v>262</v>
      </c>
      <c r="L12" s="34">
        <f t="shared" si="1"/>
        <v>3.5899607159642271</v>
      </c>
    </row>
    <row r="13" spans="1:13" ht="41.4" customHeight="1">
      <c r="A13" s="2">
        <v>7</v>
      </c>
      <c r="B13" s="3" t="s">
        <v>4</v>
      </c>
      <c r="C13" s="29">
        <v>57791</v>
      </c>
      <c r="D13" s="29">
        <v>88936</v>
      </c>
      <c r="E13" s="29">
        <v>3389</v>
      </c>
      <c r="F13" s="29">
        <v>3381.73</v>
      </c>
      <c r="G13" s="30">
        <f t="shared" si="0"/>
        <v>3.8024309615903569</v>
      </c>
      <c r="H13" s="31">
        <v>38160</v>
      </c>
      <c r="I13" s="32">
        <v>40996.650609049997</v>
      </c>
      <c r="J13" s="33">
        <v>3882</v>
      </c>
      <c r="K13" s="33">
        <v>3955.5669321</v>
      </c>
      <c r="L13" s="34">
        <f t="shared" si="1"/>
        <v>9.6485124353715133</v>
      </c>
    </row>
    <row r="14" spans="1:13" ht="41.4" customHeight="1">
      <c r="A14" s="2">
        <v>8</v>
      </c>
      <c r="B14" s="3" t="s">
        <v>5</v>
      </c>
      <c r="C14" s="29">
        <v>7422</v>
      </c>
      <c r="D14" s="29">
        <v>9754.0426583000008</v>
      </c>
      <c r="E14" s="29">
        <v>498</v>
      </c>
      <c r="F14" s="29">
        <v>443</v>
      </c>
      <c r="G14" s="30">
        <f t="shared" si="0"/>
        <v>4.5417066084188011</v>
      </c>
      <c r="H14" s="31">
        <v>20385</v>
      </c>
      <c r="I14" s="32">
        <v>17953.751024099998</v>
      </c>
      <c r="J14" s="33">
        <v>472</v>
      </c>
      <c r="K14" s="33">
        <v>553</v>
      </c>
      <c r="L14" s="34">
        <f t="shared" si="1"/>
        <v>3.0801362860478974</v>
      </c>
    </row>
    <row r="15" spans="1:13" ht="41.4" customHeight="1">
      <c r="A15" s="2">
        <v>9</v>
      </c>
      <c r="B15" s="3" t="s">
        <v>6</v>
      </c>
      <c r="C15" s="29">
        <v>7969</v>
      </c>
      <c r="D15" s="29">
        <v>11429</v>
      </c>
      <c r="E15" s="29">
        <v>947</v>
      </c>
      <c r="F15" s="29">
        <v>1233</v>
      </c>
      <c r="G15" s="30">
        <f t="shared" si="0"/>
        <v>10.788345437046111</v>
      </c>
      <c r="H15" s="31">
        <v>5618.25</v>
      </c>
      <c r="I15" s="32">
        <v>6271.903368100001</v>
      </c>
      <c r="J15" s="33">
        <v>590</v>
      </c>
      <c r="K15" s="33">
        <v>683.85970960000009</v>
      </c>
      <c r="L15" s="34">
        <f t="shared" si="1"/>
        <v>10.903543461435174</v>
      </c>
    </row>
    <row r="16" spans="1:13" ht="41.4" customHeight="1">
      <c r="A16" s="2">
        <v>10</v>
      </c>
      <c r="B16" s="3" t="s">
        <v>7</v>
      </c>
      <c r="C16" s="29">
        <v>12521.416666666666</v>
      </c>
      <c r="D16" s="29">
        <v>50905.983333333337</v>
      </c>
      <c r="E16" s="29">
        <v>133</v>
      </c>
      <c r="F16" s="29">
        <v>278</v>
      </c>
      <c r="G16" s="30">
        <f t="shared" si="0"/>
        <v>0.54610476371638039</v>
      </c>
      <c r="H16" s="31">
        <v>13885.34</v>
      </c>
      <c r="I16" s="32">
        <v>59486.185833333329</v>
      </c>
      <c r="J16" s="33">
        <v>134</v>
      </c>
      <c r="K16" s="33">
        <v>278</v>
      </c>
      <c r="L16" s="34">
        <f t="shared" si="1"/>
        <v>0.46733539242017019</v>
      </c>
    </row>
    <row r="17" spans="1:12" ht="41.4" customHeight="1">
      <c r="A17" s="2">
        <v>11</v>
      </c>
      <c r="B17" s="3" t="s">
        <v>10</v>
      </c>
      <c r="C17" s="29">
        <v>9046</v>
      </c>
      <c r="D17" s="29">
        <v>18791</v>
      </c>
      <c r="E17" s="29">
        <v>2092</v>
      </c>
      <c r="F17" s="29">
        <v>2942</v>
      </c>
      <c r="G17" s="30">
        <f t="shared" si="0"/>
        <v>15.656431270288968</v>
      </c>
      <c r="H17" s="31">
        <v>20113</v>
      </c>
      <c r="I17" s="32">
        <v>68306.739762199984</v>
      </c>
      <c r="J17" s="33">
        <v>2781</v>
      </c>
      <c r="K17" s="33">
        <v>3932.6488500000014</v>
      </c>
      <c r="L17" s="34">
        <f t="shared" si="1"/>
        <v>5.7573364849368431</v>
      </c>
    </row>
    <row r="18" spans="1:12" ht="41.4" customHeight="1" thickBot="1">
      <c r="A18" s="15">
        <v>12</v>
      </c>
      <c r="B18" s="16" t="s">
        <v>11</v>
      </c>
      <c r="C18" s="35">
        <v>17282</v>
      </c>
      <c r="D18" s="35">
        <v>30513.430893999997</v>
      </c>
      <c r="E18" s="35">
        <v>1283</v>
      </c>
      <c r="F18" s="35">
        <v>1760.1040510000003</v>
      </c>
      <c r="G18" s="36">
        <f t="shared" si="0"/>
        <v>5.768292844925865</v>
      </c>
      <c r="H18" s="37">
        <v>13298</v>
      </c>
      <c r="I18" s="38">
        <v>20849.168635700004</v>
      </c>
      <c r="J18" s="39">
        <v>1133</v>
      </c>
      <c r="K18" s="39">
        <v>1222.1294377999998</v>
      </c>
      <c r="L18" s="40">
        <f t="shared" si="1"/>
        <v>5.8617658054112969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F19" si="2">SUM(C7:C18)</f>
        <v>242540.93666666668</v>
      </c>
      <c r="D19" s="43">
        <f t="shared" si="2"/>
        <v>368237.6077245333</v>
      </c>
      <c r="E19" s="43">
        <f t="shared" si="2"/>
        <v>25742</v>
      </c>
      <c r="F19" s="43">
        <f t="shared" si="2"/>
        <v>26630.375006199996</v>
      </c>
      <c r="G19" s="44">
        <f t="shared" si="0"/>
        <v>7.2318455387428333</v>
      </c>
      <c r="H19" s="45">
        <f>H18+H17+H16+H15+H14+H13+H12+H11+H10+H9+H8+H7</f>
        <v>315521.58999999997</v>
      </c>
      <c r="I19" s="45">
        <f t="shared" ref="I19:K19" si="3">I18+I17+I16+I15+I14+I13+I12+I11+I10+I9+I8+I7</f>
        <v>442454.8403031833</v>
      </c>
      <c r="J19" s="45">
        <f t="shared" si="3"/>
        <v>37318</v>
      </c>
      <c r="K19" s="45">
        <f t="shared" si="3"/>
        <v>40117.349905399999</v>
      </c>
      <c r="L19" s="47">
        <f t="shared" si="1"/>
        <v>9.0669931145764817</v>
      </c>
    </row>
    <row r="20" spans="1:12" ht="41.4" customHeight="1">
      <c r="A20" s="17">
        <v>13</v>
      </c>
      <c r="B20" s="18" t="s">
        <v>14</v>
      </c>
      <c r="C20" s="29">
        <v>2925</v>
      </c>
      <c r="D20" s="29">
        <v>4973</v>
      </c>
      <c r="E20" s="29">
        <v>321</v>
      </c>
      <c r="F20" s="29">
        <v>387</v>
      </c>
      <c r="G20" s="30">
        <f t="shared" si="0"/>
        <v>7.7820229237884577</v>
      </c>
      <c r="H20" s="31">
        <v>3629</v>
      </c>
      <c r="I20" s="32">
        <v>5804.8245821929995</v>
      </c>
      <c r="J20" s="29">
        <v>0</v>
      </c>
      <c r="K20" s="29">
        <v>0</v>
      </c>
      <c r="L20" s="34">
        <f t="shared" si="1"/>
        <v>0</v>
      </c>
    </row>
    <row r="21" spans="1:12" ht="41.4" customHeight="1">
      <c r="A21" s="2">
        <v>14</v>
      </c>
      <c r="B21" s="3" t="s">
        <v>21</v>
      </c>
      <c r="C21" s="29">
        <v>980</v>
      </c>
      <c r="D21" s="29">
        <v>1733.7799999999997</v>
      </c>
      <c r="E21" s="29">
        <v>12</v>
      </c>
      <c r="F21" s="29">
        <v>28.34</v>
      </c>
      <c r="G21" s="30">
        <f t="shared" si="0"/>
        <v>1.634578781621659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1191</v>
      </c>
      <c r="D22" s="29">
        <v>4571.1997171000012</v>
      </c>
      <c r="E22" s="29">
        <v>5</v>
      </c>
      <c r="F22" s="29">
        <v>20.5</v>
      </c>
      <c r="G22" s="30">
        <f t="shared" si="0"/>
        <v>0.44845995075020118</v>
      </c>
      <c r="H22" s="29">
        <v>504</v>
      </c>
      <c r="I22" s="41">
        <v>1498</v>
      </c>
      <c r="J22" s="33">
        <v>4</v>
      </c>
      <c r="K22" s="33">
        <v>8</v>
      </c>
      <c r="L22" s="34">
        <f t="shared" si="1"/>
        <v>0.53404539385847793</v>
      </c>
    </row>
    <row r="23" spans="1:12" s="52" customFormat="1" ht="41.4" customHeight="1">
      <c r="A23" s="2">
        <v>16</v>
      </c>
      <c r="B23" s="3" t="s">
        <v>13</v>
      </c>
      <c r="C23" s="29">
        <v>164078</v>
      </c>
      <c r="D23" s="29">
        <v>37633</v>
      </c>
      <c r="E23" s="29">
        <v>6732</v>
      </c>
      <c r="F23" s="29">
        <v>429</v>
      </c>
      <c r="G23" s="30">
        <f t="shared" si="0"/>
        <v>1.1399569526745144</v>
      </c>
      <c r="H23" s="29">
        <v>168432</v>
      </c>
      <c r="I23" s="29">
        <v>34945.585119499992</v>
      </c>
      <c r="J23" s="29">
        <v>13978</v>
      </c>
      <c r="K23" s="29">
        <v>1697.4691898000003</v>
      </c>
      <c r="L23" s="34">
        <f t="shared" si="1"/>
        <v>4.8574639228255343</v>
      </c>
    </row>
    <row r="24" spans="1:12" ht="41.4" customHeight="1">
      <c r="A24" s="2">
        <v>17</v>
      </c>
      <c r="B24" s="3" t="s">
        <v>15</v>
      </c>
      <c r="C24" s="29">
        <v>23696</v>
      </c>
      <c r="D24" s="29">
        <v>48016.63</v>
      </c>
      <c r="E24" s="29">
        <v>654</v>
      </c>
      <c r="F24" s="29">
        <v>1553</v>
      </c>
      <c r="G24" s="30">
        <f t="shared" si="0"/>
        <v>3.2342961178241794</v>
      </c>
      <c r="H24" s="31">
        <v>19983</v>
      </c>
      <c r="I24" s="32">
        <v>44094</v>
      </c>
      <c r="J24" s="33">
        <v>0</v>
      </c>
      <c r="K24" s="33">
        <v>0</v>
      </c>
      <c r="L24" s="34">
        <f t="shared" si="1"/>
        <v>0</v>
      </c>
    </row>
    <row r="25" spans="1:12" s="52" customFormat="1" ht="41.4" customHeight="1">
      <c r="A25" s="2">
        <v>18</v>
      </c>
      <c r="B25" s="3" t="s">
        <v>23</v>
      </c>
      <c r="C25" s="29">
        <v>52</v>
      </c>
      <c r="D25" s="29">
        <v>288</v>
      </c>
      <c r="E25" s="29">
        <v>0</v>
      </c>
      <c r="F25" s="29">
        <v>0</v>
      </c>
      <c r="G25" s="30">
        <f t="shared" si="0"/>
        <v>0</v>
      </c>
      <c r="H25" s="31">
        <v>1031</v>
      </c>
      <c r="I25" s="32">
        <v>5930.9389381000001</v>
      </c>
      <c r="J25" s="33">
        <v>0</v>
      </c>
      <c r="K25" s="33">
        <v>0</v>
      </c>
      <c r="L25" s="34">
        <f t="shared" si="1"/>
        <v>0</v>
      </c>
    </row>
    <row r="26" spans="1:12" ht="41.4" customHeight="1">
      <c r="A26" s="2">
        <v>19</v>
      </c>
      <c r="B26" s="3" t="s">
        <v>16</v>
      </c>
      <c r="C26" s="29">
        <v>60718</v>
      </c>
      <c r="D26" s="29">
        <v>11217.43</v>
      </c>
      <c r="E26" s="29">
        <v>84</v>
      </c>
      <c r="F26" s="29">
        <v>11</v>
      </c>
      <c r="G26" s="30">
        <f t="shared" si="0"/>
        <v>9.8061677229097935E-2</v>
      </c>
      <c r="H26" s="31">
        <v>51213</v>
      </c>
      <c r="I26" s="32">
        <v>10034.429968800032</v>
      </c>
      <c r="J26" s="33">
        <v>7254</v>
      </c>
      <c r="K26" s="33">
        <v>1132.5650855999995</v>
      </c>
      <c r="L26" s="34">
        <f t="shared" si="1"/>
        <v>11.286790471620954</v>
      </c>
    </row>
    <row r="27" spans="1:12" s="52" customFormat="1" ht="41.4" customHeight="1">
      <c r="A27" s="2">
        <v>20</v>
      </c>
      <c r="B27" s="3" t="s">
        <v>24</v>
      </c>
      <c r="C27" s="29">
        <v>0</v>
      </c>
      <c r="D27" s="29">
        <v>0</v>
      </c>
      <c r="E27" s="29">
        <v>0</v>
      </c>
      <c r="F27" s="29">
        <v>0</v>
      </c>
      <c r="G27" s="30">
        <v>0</v>
      </c>
      <c r="H27" s="31">
        <v>232</v>
      </c>
      <c r="I27" s="32">
        <v>519.04</v>
      </c>
      <c r="J27" s="33">
        <v>0</v>
      </c>
      <c r="K27" s="33">
        <v>0</v>
      </c>
      <c r="L27" s="34">
        <f t="shared" si="1"/>
        <v>0</v>
      </c>
    </row>
    <row r="28" spans="1:12" ht="41.4" customHeight="1">
      <c r="A28" s="2">
        <v>21</v>
      </c>
      <c r="B28" s="3" t="s">
        <v>25</v>
      </c>
      <c r="C28" s="29">
        <v>0</v>
      </c>
      <c r="D28" s="29">
        <v>0</v>
      </c>
      <c r="E28" s="29">
        <v>0</v>
      </c>
      <c r="F28" s="29">
        <v>0</v>
      </c>
      <c r="G28" s="30">
        <v>0</v>
      </c>
      <c r="H28" s="31">
        <v>300381</v>
      </c>
      <c r="I28" s="32">
        <v>81912.796747784159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29">
        <v>0</v>
      </c>
      <c r="F29" s="29">
        <v>0</v>
      </c>
      <c r="G29" s="30">
        <f t="shared" si="0"/>
        <v>0</v>
      </c>
      <c r="H29" s="31">
        <v>4620</v>
      </c>
      <c r="I29" s="32">
        <v>3647.86</v>
      </c>
      <c r="J29" s="33">
        <v>0</v>
      </c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29">
        <v>0</v>
      </c>
      <c r="F30" s="29">
        <v>0</v>
      </c>
      <c r="G30" s="30">
        <v>0</v>
      </c>
      <c r="H30" s="31">
        <v>0</v>
      </c>
      <c r="I30" s="32">
        <v>0</v>
      </c>
      <c r="J30" s="33">
        <v>0</v>
      </c>
      <c r="K30" s="33">
        <v>0</v>
      </c>
      <c r="L30" s="34">
        <v>0</v>
      </c>
    </row>
    <row r="31" spans="1:12" ht="41.4" customHeight="1">
      <c r="A31" s="2">
        <v>24</v>
      </c>
      <c r="B31" s="3" t="s">
        <v>28</v>
      </c>
      <c r="C31" s="29">
        <v>6383</v>
      </c>
      <c r="D31" s="29">
        <v>22250</v>
      </c>
      <c r="E31" s="29">
        <v>18</v>
      </c>
      <c r="F31" s="29">
        <v>66</v>
      </c>
      <c r="G31" s="30">
        <f t="shared" si="0"/>
        <v>0.29662921348314608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s="52" customFormat="1" ht="41.4" customHeight="1">
      <c r="A32" s="2">
        <v>25</v>
      </c>
      <c r="B32" s="4" t="s">
        <v>29</v>
      </c>
      <c r="C32" s="29">
        <v>131816</v>
      </c>
      <c r="D32" s="29">
        <v>29441.919300000001</v>
      </c>
      <c r="E32" s="29">
        <v>0</v>
      </c>
      <c r="F32" s="29">
        <v>0</v>
      </c>
      <c r="G32" s="30">
        <f t="shared" si="0"/>
        <v>0</v>
      </c>
      <c r="H32" s="29">
        <v>154758</v>
      </c>
      <c r="I32" s="41">
        <v>34592.420229900003</v>
      </c>
      <c r="J32" s="33">
        <v>24787</v>
      </c>
      <c r="K32" s="33">
        <v>4931.2497807</v>
      </c>
      <c r="L32" s="34">
        <f t="shared" si="1"/>
        <v>14.255289881214118</v>
      </c>
    </row>
    <row r="33" spans="1:12" ht="41.4" customHeight="1" thickBot="1">
      <c r="A33" s="15">
        <v>26</v>
      </c>
      <c r="B33" s="8" t="s">
        <v>30</v>
      </c>
      <c r="C33" s="35">
        <v>1935</v>
      </c>
      <c r="D33" s="35">
        <v>716.69289510000021</v>
      </c>
      <c r="E33" s="35">
        <v>0</v>
      </c>
      <c r="F33" s="35">
        <v>0</v>
      </c>
      <c r="G33" s="36">
        <f t="shared" si="0"/>
        <v>0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F34" si="4">SUM(C20:C33)</f>
        <v>398394</v>
      </c>
      <c r="D34" s="43">
        <f t="shared" si="4"/>
        <v>164489.51191220002</v>
      </c>
      <c r="E34" s="43">
        <f t="shared" si="4"/>
        <v>7826</v>
      </c>
      <c r="F34" s="43">
        <f t="shared" si="4"/>
        <v>2494.84</v>
      </c>
      <c r="G34" s="44">
        <f t="shared" si="0"/>
        <v>1.5167167626661067</v>
      </c>
      <c r="H34" s="43">
        <f>H33+H32+H31+H30+H29+H28+H27+H26+H25+H24+H23+H22+H21+H20</f>
        <v>717430</v>
      </c>
      <c r="I34" s="43">
        <f>I33+I32+I31+I30+I29+I28+I27+I26+I25+I24+I23+I22+I21+I20</f>
        <v>253795.89558627718</v>
      </c>
      <c r="J34" s="43">
        <f>J33+J32+J31+J30+J29+J28+J27+J26+J24+J23+J22+J20</f>
        <v>46573</v>
      </c>
      <c r="K34" s="43">
        <f>K33+K32+K31+K30+K29+K28+K27+K26+K24+K23+K22+K20</f>
        <v>7858.2840560999994</v>
      </c>
      <c r="L34" s="49">
        <f t="shared" si="1"/>
        <v>3.0963006860087692</v>
      </c>
    </row>
    <row r="35" spans="1:12" s="52" customFormat="1" ht="41.4" customHeight="1" thickBot="1">
      <c r="A35" s="26">
        <v>27</v>
      </c>
      <c r="B35" s="27" t="s">
        <v>31</v>
      </c>
      <c r="C35" s="35">
        <v>74987</v>
      </c>
      <c r="D35" s="35">
        <v>57555</v>
      </c>
      <c r="E35" s="35">
        <v>4717</v>
      </c>
      <c r="F35" s="35">
        <v>5173</v>
      </c>
      <c r="G35" s="36">
        <f t="shared" si="0"/>
        <v>8.9879245938667367</v>
      </c>
      <c r="H35" s="37">
        <v>75485</v>
      </c>
      <c r="I35" s="38">
        <v>56949</v>
      </c>
      <c r="J35" s="39">
        <v>6866.2999999999984</v>
      </c>
      <c r="K35" s="39">
        <v>4648.7307403950017</v>
      </c>
      <c r="L35" s="40">
        <f t="shared" si="1"/>
        <v>8.1629716771058352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74987</v>
      </c>
      <c r="D36" s="43">
        <f t="shared" ref="D36:K36" si="5">D35</f>
        <v>57555</v>
      </c>
      <c r="E36" s="43">
        <f t="shared" si="5"/>
        <v>4717</v>
      </c>
      <c r="F36" s="43">
        <f t="shared" si="5"/>
        <v>5173</v>
      </c>
      <c r="G36" s="44">
        <f t="shared" si="0"/>
        <v>8.9879245938667367</v>
      </c>
      <c r="H36" s="43">
        <f t="shared" si="5"/>
        <v>75485</v>
      </c>
      <c r="I36" s="43">
        <f t="shared" si="5"/>
        <v>56949</v>
      </c>
      <c r="J36" s="43">
        <f t="shared" si="5"/>
        <v>6866.2999999999984</v>
      </c>
      <c r="K36" s="43">
        <f t="shared" si="5"/>
        <v>4648.7307403950017</v>
      </c>
      <c r="L36" s="49">
        <f t="shared" si="1"/>
        <v>8.1629716771058352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>
        <v>0</v>
      </c>
      <c r="H37" s="35">
        <v>0</v>
      </c>
      <c r="I37" s="42">
        <v>0</v>
      </c>
      <c r="J37" s="39">
        <v>0</v>
      </c>
      <c r="K37" s="39">
        <v>0</v>
      </c>
      <c r="L37" s="40">
        <v>0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6">D37</f>
        <v>0</v>
      </c>
      <c r="E38" s="50">
        <f t="shared" si="6"/>
        <v>0</v>
      </c>
      <c r="F38" s="50">
        <f t="shared" si="6"/>
        <v>0</v>
      </c>
      <c r="G38" s="44">
        <v>0</v>
      </c>
      <c r="H38" s="50">
        <v>0</v>
      </c>
      <c r="I38" s="50">
        <f t="shared" si="6"/>
        <v>0</v>
      </c>
      <c r="J38" s="50">
        <f t="shared" si="6"/>
        <v>0</v>
      </c>
      <c r="K38" s="50">
        <f t="shared" si="6"/>
        <v>0</v>
      </c>
      <c r="L38" s="49">
        <v>0</v>
      </c>
    </row>
    <row r="39" spans="1:12" s="23" customFormat="1" ht="41.4" customHeight="1" thickBot="1">
      <c r="A39" s="25"/>
      <c r="B39" s="24" t="s">
        <v>44</v>
      </c>
      <c r="C39" s="50">
        <f>C19+C34+C36+C38</f>
        <v>715921.93666666665</v>
      </c>
      <c r="D39" s="50">
        <f t="shared" ref="D39:F39" si="7">D19+D34+D36+D38</f>
        <v>590282.11963673332</v>
      </c>
      <c r="E39" s="50">
        <f t="shared" si="7"/>
        <v>38285</v>
      </c>
      <c r="F39" s="50">
        <f t="shared" si="7"/>
        <v>34298.2150062</v>
      </c>
      <c r="G39" s="44">
        <f t="shared" si="0"/>
        <v>5.8104783907917676</v>
      </c>
      <c r="H39" s="50">
        <f>H36+H19+H34</f>
        <v>1108436.5899999999</v>
      </c>
      <c r="I39" s="50">
        <f>I36+I19+I34</f>
        <v>753199.73588946043</v>
      </c>
      <c r="J39" s="50">
        <f>J36+J34+J19</f>
        <v>90757.299999999988</v>
      </c>
      <c r="K39" s="50">
        <f>K36+K34+K19</f>
        <v>52624.364701895</v>
      </c>
      <c r="L39" s="49">
        <v>7</v>
      </c>
    </row>
    <row r="40" spans="1:12">
      <c r="K40" s="11" t="s">
        <v>12</v>
      </c>
    </row>
  </sheetData>
  <mergeCells count="14">
    <mergeCell ref="M4:M5"/>
    <mergeCell ref="J6:K6"/>
    <mergeCell ref="A4:A5"/>
    <mergeCell ref="B4:B5"/>
    <mergeCell ref="C4:D4"/>
    <mergeCell ref="H4:I4"/>
    <mergeCell ref="C6:D6"/>
    <mergeCell ref="E4:F4"/>
    <mergeCell ref="G4:G5"/>
    <mergeCell ref="J1:K1"/>
    <mergeCell ref="J4:K4"/>
    <mergeCell ref="A2:L2"/>
    <mergeCell ref="A3:L3"/>
    <mergeCell ref="L4:L5"/>
  </mergeCells>
  <pageMargins left="0.39" right="0.18" top="0.7" bottom="0.32" header="0.3" footer="0.17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ColWidth="8.8984375" defaultRowHeight="14.4"/>
  <cols>
    <col min="1" max="1" width="7.69921875" style="1" customWidth="1"/>
    <col min="2" max="2" width="36.09765625" style="1" customWidth="1"/>
    <col min="3" max="3" width="22.796875" style="1" customWidth="1"/>
    <col min="4" max="7" width="21.09765625" style="1" customWidth="1"/>
    <col min="8" max="8" width="20.796875" style="1" customWidth="1"/>
    <col min="9" max="9" width="19.796875" style="1" customWidth="1"/>
    <col min="10" max="10" width="16.09765625" style="1" customWidth="1"/>
    <col min="11" max="11" width="17.59765625" style="1" customWidth="1"/>
    <col min="12" max="12" width="19.8984375" style="1" customWidth="1"/>
    <col min="13" max="13" width="15" style="1" customWidth="1"/>
    <col min="14" max="16384" width="8.8984375" style="1"/>
  </cols>
  <sheetData>
    <row r="1" spans="1:13" s="9" customFormat="1" ht="32.700000000000003" thickBot="1">
      <c r="J1" s="54" t="s">
        <v>50</v>
      </c>
      <c r="K1" s="54"/>
      <c r="L1" s="51"/>
    </row>
    <row r="2" spans="1:13" ht="52.75" customHeight="1" thickBot="1">
      <c r="A2" s="56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3" s="5" customFormat="1" ht="20.350000000000001" customHeight="1" thickBot="1">
      <c r="A3" s="59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75.599999999999994" customHeight="1">
      <c r="A4" s="67" t="s">
        <v>17</v>
      </c>
      <c r="B4" s="69" t="s">
        <v>20</v>
      </c>
      <c r="C4" s="55" t="s">
        <v>46</v>
      </c>
      <c r="D4" s="55"/>
      <c r="E4" s="55" t="s">
        <v>47</v>
      </c>
      <c r="F4" s="55"/>
      <c r="G4" s="71" t="s">
        <v>36</v>
      </c>
      <c r="H4" s="55" t="s">
        <v>34</v>
      </c>
      <c r="I4" s="55"/>
      <c r="J4" s="55" t="s">
        <v>33</v>
      </c>
      <c r="K4" s="55"/>
      <c r="L4" s="62" t="s">
        <v>36</v>
      </c>
      <c r="M4" s="64"/>
    </row>
    <row r="5" spans="1:13" ht="36.549999999999997" customHeight="1" thickBot="1">
      <c r="A5" s="68"/>
      <c r="B5" s="70"/>
      <c r="C5" s="20" t="s">
        <v>18</v>
      </c>
      <c r="D5" s="20" t="s">
        <v>19</v>
      </c>
      <c r="E5" s="20" t="s">
        <v>18</v>
      </c>
      <c r="F5" s="20" t="s">
        <v>19</v>
      </c>
      <c r="G5" s="72"/>
      <c r="H5" s="20" t="s">
        <v>18</v>
      </c>
      <c r="I5" s="20" t="s">
        <v>19</v>
      </c>
      <c r="J5" s="20" t="s">
        <v>18</v>
      </c>
      <c r="K5" s="20" t="s">
        <v>19</v>
      </c>
      <c r="L5" s="63"/>
      <c r="M5" s="64"/>
    </row>
    <row r="6" spans="1:13" ht="14.4" customHeight="1">
      <c r="A6" s="6"/>
      <c r="B6" s="7"/>
      <c r="C6" s="65"/>
      <c r="D6" s="66"/>
      <c r="E6" s="12"/>
      <c r="F6" s="12"/>
      <c r="G6" s="12"/>
      <c r="H6" s="14"/>
      <c r="I6" s="13"/>
      <c r="J6" s="65">
        <v>22</v>
      </c>
      <c r="K6" s="66"/>
      <c r="L6" s="28"/>
    </row>
    <row r="7" spans="1:13" ht="41.4" customHeight="1">
      <c r="A7" s="2">
        <v>1</v>
      </c>
      <c r="B7" s="3" t="s">
        <v>9</v>
      </c>
      <c r="C7" s="29">
        <v>92631</v>
      </c>
      <c r="D7" s="29">
        <v>156842</v>
      </c>
      <c r="E7" s="33">
        <v>4108</v>
      </c>
      <c r="F7" s="33">
        <v>14641</v>
      </c>
      <c r="G7" s="30">
        <f>F7/D7*100</f>
        <v>9.3348720368268712</v>
      </c>
      <c r="H7" s="31">
        <v>89255</v>
      </c>
      <c r="I7" s="32">
        <v>156812</v>
      </c>
      <c r="J7" s="33">
        <v>7364</v>
      </c>
      <c r="K7" s="33">
        <v>14165</v>
      </c>
      <c r="L7" s="34">
        <f>K7/I7*100</f>
        <v>9.0331097109915071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33">
        <v>1666</v>
      </c>
      <c r="F8" s="33">
        <v>1857</v>
      </c>
      <c r="G8" s="30">
        <f t="shared" ref="G8:G39" si="0">F8/D8*100</f>
        <v>4.112941324473419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11284</v>
      </c>
      <c r="D9" s="29">
        <v>13714</v>
      </c>
      <c r="E9" s="33">
        <v>533</v>
      </c>
      <c r="F9" s="33">
        <v>609</v>
      </c>
      <c r="G9" s="30">
        <f t="shared" si="0"/>
        <v>4.4407175149482283</v>
      </c>
      <c r="H9" s="31">
        <v>12185</v>
      </c>
      <c r="I9" s="32">
        <v>14757</v>
      </c>
      <c r="J9" s="33">
        <v>533</v>
      </c>
      <c r="K9" s="33">
        <v>609</v>
      </c>
      <c r="L9" s="34">
        <f t="shared" si="1"/>
        <v>4.1268550518398044</v>
      </c>
    </row>
    <row r="10" spans="1:13" ht="41.4" customHeight="1">
      <c r="A10" s="2">
        <v>4</v>
      </c>
      <c r="B10" s="3" t="s">
        <v>1</v>
      </c>
      <c r="C10" s="29">
        <v>5749</v>
      </c>
      <c r="D10" s="29">
        <v>10510.25</v>
      </c>
      <c r="E10" s="33">
        <v>1137</v>
      </c>
      <c r="F10" s="33">
        <v>1543</v>
      </c>
      <c r="G10" s="30">
        <f t="shared" si="0"/>
        <v>14.680906733902619</v>
      </c>
      <c r="H10" s="31">
        <v>7152</v>
      </c>
      <c r="I10" s="32">
        <v>11180.991070700002</v>
      </c>
      <c r="J10" s="33">
        <v>1137</v>
      </c>
      <c r="K10" s="33">
        <v>1543</v>
      </c>
      <c r="L10" s="34">
        <f t="shared" si="1"/>
        <v>13.800207783399996</v>
      </c>
    </row>
    <row r="11" spans="1:13" ht="41.4" customHeight="1">
      <c r="A11" s="2">
        <v>5</v>
      </c>
      <c r="B11" s="3" t="s">
        <v>2</v>
      </c>
      <c r="C11" s="29">
        <v>9797</v>
      </c>
      <c r="D11" s="29">
        <v>10176</v>
      </c>
      <c r="E11" s="33">
        <v>1331</v>
      </c>
      <c r="F11" s="33">
        <v>1647</v>
      </c>
      <c r="G11" s="30">
        <f t="shared" si="0"/>
        <v>16.185141509433961</v>
      </c>
      <c r="H11" s="31">
        <v>10085</v>
      </c>
      <c r="I11" s="32">
        <v>11674</v>
      </c>
      <c r="J11" s="33">
        <v>1227</v>
      </c>
      <c r="K11" s="33">
        <v>1517</v>
      </c>
      <c r="L11" s="34">
        <f t="shared" si="1"/>
        <v>12.994689052595513</v>
      </c>
    </row>
    <row r="12" spans="1:13" ht="41.4" customHeight="1">
      <c r="A12" s="2">
        <v>6</v>
      </c>
      <c r="B12" s="3" t="s">
        <v>3</v>
      </c>
      <c r="C12" s="29">
        <v>1993</v>
      </c>
      <c r="D12" s="29">
        <v>7229</v>
      </c>
      <c r="E12" s="33">
        <v>130</v>
      </c>
      <c r="F12" s="33">
        <v>262</v>
      </c>
      <c r="G12" s="30">
        <f t="shared" si="0"/>
        <v>3.6242910499377508</v>
      </c>
      <c r="H12" s="31">
        <v>2017</v>
      </c>
      <c r="I12" s="32">
        <v>7238.12</v>
      </c>
      <c r="J12" s="33">
        <v>130</v>
      </c>
      <c r="K12" s="33">
        <v>262</v>
      </c>
      <c r="L12" s="34">
        <f t="shared" si="1"/>
        <v>3.6197244588373776</v>
      </c>
    </row>
    <row r="13" spans="1:13" ht="41.4" customHeight="1">
      <c r="A13" s="2">
        <v>7</v>
      </c>
      <c r="B13" s="3" t="s">
        <v>4</v>
      </c>
      <c r="C13" s="29">
        <v>73470</v>
      </c>
      <c r="D13" s="29">
        <v>18800.439999999999</v>
      </c>
      <c r="E13" s="33">
        <v>2962</v>
      </c>
      <c r="F13" s="33">
        <v>2445</v>
      </c>
      <c r="G13" s="30">
        <f t="shared" si="0"/>
        <v>13.005014776249919</v>
      </c>
      <c r="H13" s="31">
        <v>49109</v>
      </c>
      <c r="I13" s="32">
        <v>31444</v>
      </c>
      <c r="J13" s="33">
        <v>2424</v>
      </c>
      <c r="K13" s="33">
        <v>5458</v>
      </c>
      <c r="L13" s="34">
        <f t="shared" si="1"/>
        <v>17.357842513675106</v>
      </c>
    </row>
    <row r="14" spans="1:13" ht="41.4" customHeight="1">
      <c r="A14" s="2">
        <v>8</v>
      </c>
      <c r="B14" s="3" t="s">
        <v>5</v>
      </c>
      <c r="C14" s="29">
        <v>17899</v>
      </c>
      <c r="D14" s="29">
        <v>23389</v>
      </c>
      <c r="E14" s="33">
        <v>472</v>
      </c>
      <c r="F14" s="33">
        <v>553</v>
      </c>
      <c r="G14" s="30">
        <f t="shared" si="0"/>
        <v>2.3643593142075336</v>
      </c>
      <c r="H14" s="31">
        <v>20308</v>
      </c>
      <c r="I14" s="32">
        <v>17904.953158299999</v>
      </c>
      <c r="J14" s="33">
        <v>472</v>
      </c>
      <c r="K14" s="33">
        <v>553</v>
      </c>
      <c r="L14" s="34">
        <f t="shared" si="1"/>
        <v>3.0885308389854793</v>
      </c>
    </row>
    <row r="15" spans="1:13" ht="41.4" customHeight="1">
      <c r="A15" s="2">
        <v>9</v>
      </c>
      <c r="B15" s="3" t="s">
        <v>6</v>
      </c>
      <c r="C15" s="29">
        <v>5356</v>
      </c>
      <c r="D15" s="29">
        <v>5908</v>
      </c>
      <c r="E15" s="33">
        <v>578</v>
      </c>
      <c r="F15" s="33">
        <v>680</v>
      </c>
      <c r="G15" s="30">
        <f t="shared" si="0"/>
        <v>11.509817197020988</v>
      </c>
      <c r="H15" s="31">
        <v>5618.25</v>
      </c>
      <c r="I15" s="32">
        <v>6271.903368100001</v>
      </c>
      <c r="J15" s="33">
        <v>578</v>
      </c>
      <c r="K15" s="33">
        <v>680</v>
      </c>
      <c r="L15" s="34">
        <f t="shared" si="1"/>
        <v>10.842003776056231</v>
      </c>
    </row>
    <row r="16" spans="1:13" ht="41.4" customHeight="1">
      <c r="A16" s="2">
        <v>10</v>
      </c>
      <c r="B16" s="3" t="s">
        <v>7</v>
      </c>
      <c r="C16" s="29">
        <v>12871</v>
      </c>
      <c r="D16" s="29">
        <v>55473</v>
      </c>
      <c r="E16" s="33">
        <v>133</v>
      </c>
      <c r="F16" s="33">
        <v>278</v>
      </c>
      <c r="G16" s="30">
        <f t="shared" si="0"/>
        <v>0.50114470102572428</v>
      </c>
      <c r="H16" s="31">
        <v>13230.84</v>
      </c>
      <c r="I16" s="32">
        <v>56952.685833333337</v>
      </c>
      <c r="J16" s="33">
        <v>133</v>
      </c>
      <c r="K16" s="33">
        <v>278</v>
      </c>
      <c r="L16" s="34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29">
        <v>10192</v>
      </c>
      <c r="D17" s="29">
        <v>20304</v>
      </c>
      <c r="E17" s="33">
        <v>2616</v>
      </c>
      <c r="F17" s="33">
        <v>4225</v>
      </c>
      <c r="G17" s="30">
        <f t="shared" si="0"/>
        <v>20.808707643814024</v>
      </c>
      <c r="H17" s="31">
        <v>20008</v>
      </c>
      <c r="I17" s="32">
        <v>68245.92383889998</v>
      </c>
      <c r="J17" s="33">
        <v>2616</v>
      </c>
      <c r="K17" s="33">
        <v>4225</v>
      </c>
      <c r="L17" s="34">
        <f t="shared" si="1"/>
        <v>6.1908459323863125</v>
      </c>
    </row>
    <row r="18" spans="1:12" ht="41.4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9">
        <v>1117</v>
      </c>
      <c r="F18" s="39">
        <v>1087</v>
      </c>
      <c r="G18" s="36">
        <f t="shared" si="0"/>
        <v>2.8867935992764404</v>
      </c>
      <c r="H18" s="37">
        <v>16332</v>
      </c>
      <c r="I18" s="38">
        <v>20760.269897999999</v>
      </c>
      <c r="J18" s="39">
        <v>1503</v>
      </c>
      <c r="K18" s="39">
        <v>1678</v>
      </c>
      <c r="L18" s="40">
        <f t="shared" si="1"/>
        <v>8.0827465550515551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K19" si="2">SUM(C7:C18)</f>
        <v>285919</v>
      </c>
      <c r="D19" s="43">
        <f t="shared" si="2"/>
        <v>405150.09341219999</v>
      </c>
      <c r="E19" s="43">
        <f t="shared" si="2"/>
        <v>16783</v>
      </c>
      <c r="F19" s="43">
        <f t="shared" si="2"/>
        <v>29827</v>
      </c>
      <c r="G19" s="44">
        <f t="shared" si="0"/>
        <v>7.3619630070414406</v>
      </c>
      <c r="H19" s="45">
        <f t="shared" si="2"/>
        <v>274565.08999999997</v>
      </c>
      <c r="I19" s="46">
        <f t="shared" si="2"/>
        <v>448392.01716733334</v>
      </c>
      <c r="J19" s="43">
        <f t="shared" si="2"/>
        <v>19863</v>
      </c>
      <c r="K19" s="43">
        <f t="shared" si="2"/>
        <v>33407</v>
      </c>
      <c r="L19" s="47">
        <f t="shared" si="1"/>
        <v>7.4504002571332562</v>
      </c>
    </row>
    <row r="20" spans="1:12" ht="41.4" customHeight="1">
      <c r="A20" s="17">
        <v>13</v>
      </c>
      <c r="B20" s="18" t="s">
        <v>14</v>
      </c>
      <c r="C20" s="29">
        <v>3445</v>
      </c>
      <c r="D20" s="29">
        <v>5521</v>
      </c>
      <c r="E20" s="33">
        <v>313</v>
      </c>
      <c r="F20" s="33">
        <v>355</v>
      </c>
      <c r="G20" s="30">
        <f t="shared" si="0"/>
        <v>6.4299945662017759</v>
      </c>
      <c r="H20" s="31">
        <v>3629</v>
      </c>
      <c r="I20" s="32">
        <v>5804.8245821929995</v>
      </c>
      <c r="J20" s="29">
        <v>313</v>
      </c>
      <c r="K20" s="29">
        <v>355</v>
      </c>
      <c r="L20" s="34">
        <f t="shared" si="1"/>
        <v>6.1156025470434603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33">
        <v>21</v>
      </c>
      <c r="F21" s="33">
        <v>67</v>
      </c>
      <c r="G21" s="30">
        <f t="shared" si="0"/>
        <v>1.8127705627705628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209</v>
      </c>
      <c r="D22" s="29">
        <v>687</v>
      </c>
      <c r="E22" s="33">
        <v>0</v>
      </c>
      <c r="F22" s="33">
        <v>0</v>
      </c>
      <c r="G22" s="30">
        <f t="shared" si="0"/>
        <v>0</v>
      </c>
      <c r="H22" s="29">
        <v>419</v>
      </c>
      <c r="I22" s="41">
        <v>1287</v>
      </c>
      <c r="J22" s="33">
        <v>0</v>
      </c>
      <c r="K22" s="33">
        <v>0</v>
      </c>
      <c r="L22" s="34">
        <f t="shared" si="1"/>
        <v>0</v>
      </c>
    </row>
    <row r="23" spans="1:12" ht="41.4" customHeight="1">
      <c r="A23" s="2">
        <v>16</v>
      </c>
      <c r="B23" s="3" t="s">
        <v>13</v>
      </c>
      <c r="C23" s="29">
        <v>157772</v>
      </c>
      <c r="D23" s="29">
        <v>34240</v>
      </c>
      <c r="E23" s="33">
        <v>6732</v>
      </c>
      <c r="F23" s="33">
        <v>429</v>
      </c>
      <c r="G23" s="30">
        <f t="shared" si="0"/>
        <v>1.2529205607476634</v>
      </c>
      <c r="H23" s="31">
        <v>157747.11577</v>
      </c>
      <c r="I23" s="32">
        <v>33847.349187999986</v>
      </c>
      <c r="J23" s="33">
        <v>4928</v>
      </c>
      <c r="K23" s="33">
        <v>230</v>
      </c>
      <c r="L23" s="34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29">
        <v>21919</v>
      </c>
      <c r="D24" s="29">
        <v>47528</v>
      </c>
      <c r="E24" s="33">
        <v>698</v>
      </c>
      <c r="F24" s="33">
        <v>1511</v>
      </c>
      <c r="G24" s="30">
        <f t="shared" si="0"/>
        <v>3.1791785894630533</v>
      </c>
      <c r="H24" s="31">
        <v>19983</v>
      </c>
      <c r="I24" s="32">
        <v>44094.33</v>
      </c>
      <c r="J24" s="33">
        <v>344</v>
      </c>
      <c r="K24" s="33">
        <v>856</v>
      </c>
      <c r="L24" s="34">
        <f t="shared" si="1"/>
        <v>1.941292678673199</v>
      </c>
    </row>
    <row r="25" spans="1:12" ht="41.4" customHeight="1">
      <c r="A25" s="2">
        <v>18</v>
      </c>
      <c r="B25" s="3" t="s">
        <v>23</v>
      </c>
      <c r="C25" s="29">
        <v>1031</v>
      </c>
      <c r="D25" s="29">
        <v>5931</v>
      </c>
      <c r="E25" s="33">
        <v>5</v>
      </c>
      <c r="F25" s="33">
        <v>21</v>
      </c>
      <c r="G25" s="30">
        <f t="shared" si="0"/>
        <v>0.3540718259989884</v>
      </c>
      <c r="H25" s="31">
        <v>1031</v>
      </c>
      <c r="I25" s="32">
        <v>5931</v>
      </c>
      <c r="J25" s="33">
        <v>5</v>
      </c>
      <c r="K25" s="33">
        <v>21</v>
      </c>
      <c r="L25" s="34">
        <f t="shared" si="1"/>
        <v>0.3540718259989884</v>
      </c>
    </row>
    <row r="26" spans="1:12" ht="41.4" customHeight="1">
      <c r="A26" s="2">
        <v>19</v>
      </c>
      <c r="B26" s="3" t="s">
        <v>16</v>
      </c>
      <c r="C26" s="29">
        <v>55276</v>
      </c>
      <c r="D26" s="29">
        <v>9892</v>
      </c>
      <c r="E26" s="33">
        <v>1</v>
      </c>
      <c r="F26" s="33">
        <v>5</v>
      </c>
      <c r="G26" s="30">
        <f t="shared" si="0"/>
        <v>5.0545895673271335E-2</v>
      </c>
      <c r="H26" s="31">
        <v>55903</v>
      </c>
      <c r="I26" s="32">
        <v>9791</v>
      </c>
      <c r="J26" s="33">
        <v>1</v>
      </c>
      <c r="K26" s="33">
        <v>5</v>
      </c>
      <c r="L26" s="34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29">
        <v>0</v>
      </c>
      <c r="D27" s="29">
        <v>0</v>
      </c>
      <c r="E27" s="33">
        <v>0</v>
      </c>
      <c r="F27" s="33">
        <v>0</v>
      </c>
      <c r="G27" s="30" t="e">
        <f t="shared" si="0"/>
        <v>#DIV/0!</v>
      </c>
      <c r="H27" s="31">
        <v>0</v>
      </c>
      <c r="I27" s="32">
        <v>0</v>
      </c>
      <c r="J27" s="33">
        <v>0</v>
      </c>
      <c r="K27" s="33">
        <v>0</v>
      </c>
      <c r="L27" s="34" t="e">
        <f t="shared" si="1"/>
        <v>#DIV/0!</v>
      </c>
    </row>
    <row r="28" spans="1:12" ht="41.4" customHeight="1">
      <c r="A28" s="2">
        <v>21</v>
      </c>
      <c r="B28" s="3" t="s">
        <v>25</v>
      </c>
      <c r="C28" s="29">
        <v>279137</v>
      </c>
      <c r="D28" s="29">
        <v>69774</v>
      </c>
      <c r="E28" s="33">
        <v>0</v>
      </c>
      <c r="F28" s="33">
        <v>0</v>
      </c>
      <c r="G28" s="30">
        <f t="shared" si="0"/>
        <v>0</v>
      </c>
      <c r="H28" s="31">
        <v>294217</v>
      </c>
      <c r="I28" s="32">
        <v>69931.007039372693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33"/>
      <c r="F29" s="33"/>
      <c r="G29" s="30">
        <f t="shared" si="0"/>
        <v>0</v>
      </c>
      <c r="H29" s="31">
        <v>4620</v>
      </c>
      <c r="I29" s="32">
        <v>3647.86</v>
      </c>
      <c r="J29" s="33"/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33">
        <v>0</v>
      </c>
      <c r="F30" s="33">
        <v>0</v>
      </c>
      <c r="G30" s="30" t="e">
        <f t="shared" si="0"/>
        <v>#DIV/0!</v>
      </c>
      <c r="H30" s="31">
        <v>0</v>
      </c>
      <c r="I30" s="32">
        <v>0</v>
      </c>
      <c r="J30" s="33">
        <v>0</v>
      </c>
      <c r="K30" s="33">
        <v>0</v>
      </c>
      <c r="L30" s="34" t="e">
        <f t="shared" si="1"/>
        <v>#DIV/0!</v>
      </c>
    </row>
    <row r="31" spans="1:12" ht="41.4" customHeight="1">
      <c r="A31" s="2">
        <v>24</v>
      </c>
      <c r="B31" s="3" t="s">
        <v>28</v>
      </c>
      <c r="C31" s="29">
        <v>8647</v>
      </c>
      <c r="D31" s="29">
        <v>23538</v>
      </c>
      <c r="E31" s="33">
        <v>442</v>
      </c>
      <c r="F31" s="33">
        <v>122</v>
      </c>
      <c r="G31" s="30">
        <f t="shared" si="0"/>
        <v>0.51831081655195854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29">
        <v>17782</v>
      </c>
      <c r="D32" s="29">
        <v>6707</v>
      </c>
      <c r="E32" s="33"/>
      <c r="F32" s="33"/>
      <c r="G32" s="30">
        <f t="shared" si="0"/>
        <v>0</v>
      </c>
      <c r="H32" s="29">
        <v>17782</v>
      </c>
      <c r="I32" s="41">
        <v>6707</v>
      </c>
      <c r="J32" s="33"/>
      <c r="K32" s="33"/>
      <c r="L32" s="34">
        <f t="shared" si="1"/>
        <v>0</v>
      </c>
    </row>
    <row r="33" spans="1:12" ht="41.4" customHeight="1" thickBot="1">
      <c r="A33" s="15">
        <v>26</v>
      </c>
      <c r="B33" s="8" t="s">
        <v>30</v>
      </c>
      <c r="C33" s="35">
        <v>1517</v>
      </c>
      <c r="D33" s="35">
        <v>422</v>
      </c>
      <c r="E33" s="39">
        <v>239</v>
      </c>
      <c r="F33" s="39">
        <v>52</v>
      </c>
      <c r="G33" s="36">
        <f t="shared" si="0"/>
        <v>12.322274881516588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K34" si="3">SUM(C20:C33)</f>
        <v>552948</v>
      </c>
      <c r="D34" s="43">
        <f t="shared" si="3"/>
        <v>211583.86</v>
      </c>
      <c r="E34" s="43">
        <f t="shared" si="3"/>
        <v>8451</v>
      </c>
      <c r="F34" s="43">
        <f t="shared" si="3"/>
        <v>2562</v>
      </c>
      <c r="G34" s="44">
        <f t="shared" si="0"/>
        <v>1.2108674073721881</v>
      </c>
      <c r="H34" s="43">
        <f t="shared" si="3"/>
        <v>567978.11577000003</v>
      </c>
      <c r="I34" s="48">
        <f t="shared" si="3"/>
        <v>211857.37080956565</v>
      </c>
      <c r="J34" s="43">
        <f t="shared" si="3"/>
        <v>6162</v>
      </c>
      <c r="K34" s="43">
        <f t="shared" si="3"/>
        <v>1623</v>
      </c>
      <c r="L34" s="49">
        <f t="shared" si="1"/>
        <v>0.76608144139524992</v>
      </c>
    </row>
    <row r="35" spans="1:12" ht="41.4" customHeight="1" thickBot="1">
      <c r="A35" s="26">
        <v>27</v>
      </c>
      <c r="B35" s="27" t="s">
        <v>31</v>
      </c>
      <c r="C35" s="35">
        <v>73034</v>
      </c>
      <c r="D35" s="35">
        <v>52442</v>
      </c>
      <c r="E35" s="39">
        <v>3929</v>
      </c>
      <c r="F35" s="39">
        <v>4128</v>
      </c>
      <c r="G35" s="36">
        <f t="shared" si="0"/>
        <v>7.8715533351130764</v>
      </c>
      <c r="H35" s="37">
        <v>73038</v>
      </c>
      <c r="I35" s="38">
        <v>53478</v>
      </c>
      <c r="J35" s="39">
        <v>3539</v>
      </c>
      <c r="K35" s="39">
        <v>3651</v>
      </c>
      <c r="L35" s="40">
        <f t="shared" si="1"/>
        <v>6.8271064736901161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73034</v>
      </c>
      <c r="D36" s="43">
        <f t="shared" ref="D36:K36" si="4">D35</f>
        <v>52442</v>
      </c>
      <c r="E36" s="43">
        <f t="shared" si="4"/>
        <v>3929</v>
      </c>
      <c r="F36" s="43">
        <f t="shared" si="4"/>
        <v>4128</v>
      </c>
      <c r="G36" s="44">
        <f t="shared" si="0"/>
        <v>7.8715533351130764</v>
      </c>
      <c r="H36" s="43">
        <f t="shared" si="4"/>
        <v>73038</v>
      </c>
      <c r="I36" s="43">
        <f t="shared" si="4"/>
        <v>53478</v>
      </c>
      <c r="J36" s="43">
        <f t="shared" si="4"/>
        <v>3539</v>
      </c>
      <c r="K36" s="43">
        <f t="shared" si="4"/>
        <v>3651</v>
      </c>
      <c r="L36" s="49">
        <f t="shared" si="1"/>
        <v>6.8271064736901161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 t="e">
        <f t="shared" si="0"/>
        <v>#DIV/0!</v>
      </c>
      <c r="H37" s="35">
        <v>0</v>
      </c>
      <c r="I37" s="42">
        <v>0</v>
      </c>
      <c r="J37" s="39">
        <v>0</v>
      </c>
      <c r="K37" s="39">
        <v>0</v>
      </c>
      <c r="L37" s="40" t="e">
        <f t="shared" si="1"/>
        <v>#DIV/0!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5">D37</f>
        <v>0</v>
      </c>
      <c r="E38" s="50">
        <f t="shared" si="5"/>
        <v>0</v>
      </c>
      <c r="F38" s="50">
        <f t="shared" si="5"/>
        <v>0</v>
      </c>
      <c r="G38" s="44" t="e">
        <f t="shared" si="0"/>
        <v>#DIV/0!</v>
      </c>
      <c r="H38" s="50">
        <f t="shared" si="5"/>
        <v>0</v>
      </c>
      <c r="I38" s="50">
        <f t="shared" si="5"/>
        <v>0</v>
      </c>
      <c r="J38" s="50">
        <f t="shared" si="5"/>
        <v>0</v>
      </c>
      <c r="K38" s="50">
        <f t="shared" si="5"/>
        <v>0</v>
      </c>
      <c r="L38" s="49" t="e">
        <f t="shared" si="1"/>
        <v>#DIV/0!</v>
      </c>
    </row>
    <row r="39" spans="1:12" s="23" customFormat="1" ht="41.4" customHeight="1" thickBot="1">
      <c r="A39" s="25"/>
      <c r="B39" s="24" t="s">
        <v>44</v>
      </c>
      <c r="C39" s="50">
        <f>C19+C34+C36+C38</f>
        <v>911901</v>
      </c>
      <c r="D39" s="50">
        <f t="shared" ref="D39:K39" si="6">D19+D34+D36+D38</f>
        <v>669175.95341219997</v>
      </c>
      <c r="E39" s="50">
        <f t="shared" si="6"/>
        <v>29163</v>
      </c>
      <c r="F39" s="50">
        <f t="shared" si="6"/>
        <v>36517</v>
      </c>
      <c r="G39" s="44">
        <f t="shared" si="0"/>
        <v>5.4570101949712777</v>
      </c>
      <c r="H39" s="50">
        <f t="shared" si="6"/>
        <v>915581.20577</v>
      </c>
      <c r="I39" s="50">
        <f t="shared" si="6"/>
        <v>713727.38797689904</v>
      </c>
      <c r="J39" s="50">
        <f t="shared" si="6"/>
        <v>29564</v>
      </c>
      <c r="K39" s="50">
        <f t="shared" si="6"/>
        <v>38681</v>
      </c>
      <c r="L39" s="49">
        <f t="shared" si="1"/>
        <v>5.4195762488032724</v>
      </c>
    </row>
    <row r="40" spans="1:12">
      <c r="K40" s="11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2021-03-02T12:14:08Z</cp:lastPrinted>
  <dcterms:created xsi:type="dcterms:W3CDTF">2016-06-03T07:14:47Z</dcterms:created>
  <dcterms:modified xsi:type="dcterms:W3CDTF">2021-06-11T06:23:34Z</dcterms:modified>
</cp:coreProperties>
</file>