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sheet" sheetId="2" r:id="rId1"/>
  </sheets>
  <definedNames>
    <definedName name="OLE_LINK3" localSheetId="0">sheet!$S$52</definedName>
    <definedName name="_xlnm.Print_Area" localSheetId="0">sheet!$A$1:$U$52</definedName>
  </definedNames>
  <calcPr calcId="162913"/>
</workbook>
</file>

<file path=xl/calcChain.xml><?xml version="1.0" encoding="utf-8"?>
<calcChain xmlns="http://schemas.openxmlformats.org/spreadsheetml/2006/main">
  <c r="M51" i="2" l="1"/>
  <c r="S35" i="2" l="1"/>
  <c r="T35" i="2"/>
  <c r="U35" i="2"/>
  <c r="R35" i="2"/>
  <c r="G48" i="2" l="1"/>
  <c r="J48" i="2"/>
  <c r="K48" i="2"/>
  <c r="L48" i="2"/>
  <c r="M48" i="2"/>
  <c r="G39" i="2" l="1"/>
  <c r="J39" i="2"/>
  <c r="K39" i="2"/>
  <c r="N39" i="2"/>
  <c r="O39" i="2"/>
  <c r="P39" i="2"/>
  <c r="Q39" i="2"/>
  <c r="G22" i="2"/>
  <c r="H22" i="2"/>
  <c r="I22" i="2"/>
  <c r="J22" i="2"/>
  <c r="K22" i="2"/>
  <c r="L22" i="2"/>
  <c r="M22" i="2"/>
  <c r="F22" i="2"/>
  <c r="U42" i="2"/>
  <c r="T42" i="2"/>
  <c r="K47" i="2" l="1"/>
  <c r="K49" i="2" s="1"/>
  <c r="J47" i="2"/>
  <c r="J49" i="2" s="1"/>
  <c r="G47" i="2"/>
  <c r="G49" i="2" s="1"/>
  <c r="S42" i="2"/>
  <c r="H29" i="2" l="1"/>
  <c r="H39" i="2" s="1"/>
  <c r="H47" i="2" s="1"/>
  <c r="I29" i="2"/>
  <c r="I31" i="2"/>
  <c r="H33" i="2"/>
  <c r="I33" i="2"/>
  <c r="H34" i="2"/>
  <c r="I34" i="2"/>
  <c r="H36" i="2"/>
  <c r="I36" i="2"/>
  <c r="H37" i="2"/>
  <c r="I37" i="2"/>
  <c r="H38" i="2"/>
  <c r="I38" i="2"/>
  <c r="H40" i="2"/>
  <c r="I40" i="2"/>
  <c r="I39" i="2" l="1"/>
  <c r="I47" i="2" s="1"/>
  <c r="S25" i="2"/>
  <c r="R25" i="2"/>
  <c r="T11" i="2" l="1"/>
  <c r="T12" i="2"/>
  <c r="T13" i="2"/>
  <c r="T14" i="2"/>
  <c r="T15" i="2"/>
  <c r="T16" i="2"/>
  <c r="T17" i="2"/>
  <c r="T19" i="2"/>
  <c r="T20" i="2"/>
  <c r="T21" i="2"/>
  <c r="T25" i="2"/>
  <c r="T26" i="2"/>
  <c r="T27" i="2"/>
  <c r="L29" i="2"/>
  <c r="M29" i="2"/>
  <c r="L33" i="2"/>
  <c r="M33" i="2"/>
  <c r="L34" i="2"/>
  <c r="M34" i="2"/>
  <c r="L36" i="2"/>
  <c r="M36" i="2"/>
  <c r="L37" i="2"/>
  <c r="M37" i="2"/>
  <c r="L38" i="2"/>
  <c r="M38" i="2"/>
  <c r="T41" i="2"/>
  <c r="L39" i="2" l="1"/>
  <c r="L47" i="2" s="1"/>
  <c r="L49" i="2" s="1"/>
  <c r="L51" i="2" s="1"/>
  <c r="M39" i="2"/>
  <c r="M47" i="2" s="1"/>
  <c r="M49" i="2" s="1"/>
  <c r="T44" i="2"/>
  <c r="T32" i="2"/>
  <c r="T28" i="2"/>
  <c r="T24" i="2"/>
  <c r="T18" i="2"/>
  <c r="U11" i="2"/>
  <c r="U12" i="2"/>
  <c r="U13" i="2"/>
  <c r="U14" i="2"/>
  <c r="U15" i="2"/>
  <c r="U16" i="2"/>
  <c r="U17" i="2"/>
  <c r="U18" i="2"/>
  <c r="U19" i="2"/>
  <c r="U20" i="2"/>
  <c r="U21" i="2"/>
  <c r="U24" i="2"/>
  <c r="U25" i="2"/>
  <c r="U26" i="2"/>
  <c r="U27" i="2"/>
  <c r="U28" i="2"/>
  <c r="U32" i="2"/>
  <c r="U41" i="2"/>
  <c r="U44" i="2"/>
  <c r="U10" i="2"/>
  <c r="T10" i="2"/>
  <c r="R16" i="2" l="1"/>
  <c r="S16" i="2"/>
  <c r="R17" i="2"/>
  <c r="S17" i="2"/>
  <c r="R18" i="2"/>
  <c r="S18" i="2"/>
  <c r="R19" i="2"/>
  <c r="S19" i="2"/>
  <c r="R20" i="2"/>
  <c r="S20" i="2"/>
  <c r="R21" i="2"/>
  <c r="S21" i="2"/>
  <c r="R26" i="2"/>
  <c r="S26" i="2"/>
  <c r="R27" i="2"/>
  <c r="S27" i="2"/>
  <c r="R28" i="2"/>
  <c r="S28" i="2"/>
  <c r="R32" i="2"/>
  <c r="S32" i="2"/>
  <c r="R41" i="2"/>
  <c r="S41" i="2"/>
  <c r="R44" i="2"/>
  <c r="S44" i="2"/>
  <c r="S15" i="2"/>
  <c r="S11" i="2"/>
  <c r="S12" i="2"/>
  <c r="S13" i="2"/>
  <c r="S14" i="2"/>
  <c r="R11" i="2"/>
  <c r="R12" i="2"/>
  <c r="R13" i="2"/>
  <c r="R14" i="2"/>
  <c r="R15" i="2"/>
  <c r="S10" i="2" l="1"/>
  <c r="R10" i="2"/>
  <c r="G45" i="2"/>
  <c r="F45" i="2"/>
  <c r="H45" i="2" s="1"/>
  <c r="G42" i="2"/>
  <c r="I42" i="2" s="1"/>
  <c r="I48" i="2" s="1"/>
  <c r="I49" i="2" s="1"/>
  <c r="F42" i="2"/>
  <c r="H42" i="2" s="1"/>
  <c r="H48" i="2" s="1"/>
  <c r="F39" i="2"/>
  <c r="I45" i="2" l="1"/>
  <c r="I51" i="2" s="1"/>
  <c r="G51" i="2"/>
  <c r="T48" i="2"/>
  <c r="H49" i="2"/>
  <c r="H51" i="2"/>
  <c r="F48" i="2"/>
  <c r="F47" i="2"/>
  <c r="T47" i="2" l="1"/>
  <c r="F49" i="2"/>
  <c r="T49" i="2"/>
  <c r="T22" i="2"/>
  <c r="T39" i="2"/>
  <c r="U39" i="2"/>
  <c r="J45" i="2"/>
  <c r="J51" i="2" s="1"/>
  <c r="K45" i="2"/>
  <c r="K51" i="2" s="1"/>
  <c r="J42" i="2"/>
  <c r="K42" i="2"/>
  <c r="Q44" i="2"/>
  <c r="P44" i="2"/>
  <c r="Q41" i="2"/>
  <c r="P41" i="2"/>
  <c r="P25" i="2"/>
  <c r="Q25" i="2"/>
  <c r="P26" i="2"/>
  <c r="Q26" i="2"/>
  <c r="P27" i="2"/>
  <c r="N51" i="2" s="1"/>
  <c r="Q27" i="2"/>
  <c r="O51" i="2" s="1"/>
  <c r="P28" i="2"/>
  <c r="Q28" i="2"/>
  <c r="P29" i="2"/>
  <c r="Q29" i="2"/>
  <c r="P30" i="2"/>
  <c r="Q30" i="2"/>
  <c r="P32" i="2"/>
  <c r="Q32" i="2"/>
  <c r="P33" i="2"/>
  <c r="Q33" i="2"/>
  <c r="P34" i="2"/>
  <c r="Q34" i="2"/>
  <c r="P36" i="2"/>
  <c r="Q36" i="2"/>
  <c r="P37" i="2"/>
  <c r="Q37" i="2"/>
  <c r="P38" i="2"/>
  <c r="Q38" i="2"/>
  <c r="Q24" i="2"/>
  <c r="P24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Q10" i="2"/>
  <c r="P10" i="2"/>
  <c r="U45" i="2" l="1"/>
  <c r="S45" i="2"/>
  <c r="T45" i="2"/>
  <c r="R45" i="2"/>
  <c r="U22" i="2"/>
  <c r="R42" i="2"/>
  <c r="R39" i="2"/>
  <c r="S39" i="2"/>
  <c r="S22" i="2"/>
  <c r="R22" i="2"/>
  <c r="F51" i="2"/>
  <c r="T51" i="2" s="1"/>
  <c r="U48" i="2"/>
  <c r="U47" i="2" l="1"/>
  <c r="S48" i="2"/>
  <c r="R48" i="2"/>
  <c r="R47" i="2"/>
  <c r="S47" i="2"/>
  <c r="Q45" i="2"/>
  <c r="P45" i="2"/>
  <c r="S49" i="2" l="1"/>
  <c r="P42" i="2"/>
  <c r="P48" i="2" s="1"/>
  <c r="Q42" i="2"/>
  <c r="Q48" i="2" s="1"/>
  <c r="P22" i="2"/>
  <c r="Q22" i="2"/>
  <c r="Q47" i="2" l="1"/>
  <c r="Q49" i="2" s="1"/>
  <c r="Q51" i="2" s="1"/>
  <c r="P47" i="2"/>
  <c r="P49" i="2" s="1"/>
  <c r="P51" i="2" s="1"/>
  <c r="E22" i="2"/>
  <c r="D22" i="2"/>
  <c r="E45" i="2"/>
  <c r="D45" i="2"/>
  <c r="E42" i="2"/>
  <c r="D42" i="2"/>
  <c r="E39" i="2"/>
  <c r="D39" i="2"/>
  <c r="E48" i="2" l="1"/>
  <c r="D48" i="2"/>
  <c r="D47" i="2"/>
  <c r="E47" i="2"/>
  <c r="E49" i="2" l="1"/>
  <c r="D49" i="2"/>
  <c r="E51" i="2" l="1"/>
  <c r="D51" i="2"/>
  <c r="S51" i="2"/>
  <c r="R49" i="2"/>
  <c r="R51" i="2"/>
  <c r="U49" i="2"/>
  <c r="U51" i="2" l="1"/>
</calcChain>
</file>

<file path=xl/sharedStrings.xml><?xml version="1.0" encoding="utf-8"?>
<sst xmlns="http://schemas.openxmlformats.org/spreadsheetml/2006/main" count="78" uniqueCount="61">
  <si>
    <t>S. No.</t>
  </si>
  <si>
    <t>NAME OF BANKS</t>
  </si>
  <si>
    <t>NO.</t>
  </si>
  <si>
    <t>AMT.</t>
  </si>
  <si>
    <t>UCO BANK</t>
  </si>
  <si>
    <t>TOTAL</t>
  </si>
  <si>
    <t>REGIONAL RURAL BANKS</t>
  </si>
  <si>
    <t xml:space="preserve">COOPERATIVE BANKS </t>
  </si>
  <si>
    <t>SCHEDULED COMMERCIAL BANKS</t>
  </si>
  <si>
    <t>Comm.Bks (A+B)</t>
  </si>
  <si>
    <t>RRBs ( C)</t>
  </si>
  <si>
    <t>TOTAL (A+B+C)</t>
  </si>
  <si>
    <t>G. TOTAL (A+B+C+D)</t>
  </si>
  <si>
    <t>System</t>
  </si>
  <si>
    <t>A.</t>
  </si>
  <si>
    <t>B.</t>
  </si>
  <si>
    <t>C.</t>
  </si>
  <si>
    <t>D.</t>
  </si>
  <si>
    <t>PUBLIC SECTOR BANKS</t>
  </si>
  <si>
    <t>%AGE OF COLLATERAL FREE LOANS SANCTIONED DURING CURRENT QUARTER</t>
  </si>
  <si>
    <t>%AGE OF COLLATERAL FREE LOANS SANCTIONED DURING CURRENT YEAR</t>
  </si>
  <si>
    <t>TOTAL NEW MSE LOANS (UPTO 10 LACS) SANCTIONED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</si>
  <si>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</si>
  <si>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</si>
  <si>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</si>
  <si>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</si>
  <si>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</si>
  <si>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</si>
  <si>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</si>
  <si>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</si>
  <si>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PRIVATE SECTOR BANKS &amp; SMALL FINANCE BANKS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</si>
  <si>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</si>
  <si>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</si>
  <si>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</si>
  <si>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</si>
  <si>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</si>
  <si>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</si>
  <si>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</si>
  <si>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</si>
  <si>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</si>
  <si>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AXIS BANK</t>
  </si>
  <si>
    <t>YES BANK</t>
  </si>
  <si>
    <t>INDUSIND BANK</t>
  </si>
  <si>
    <t>FEDERAL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</si>
  <si>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</si>
  <si>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</si>
  <si>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</si>
  <si>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</si>
  <si>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</si>
  <si>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</si>
  <si>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</si>
  <si>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DURING THE Q.E. June 2020 (01.04.2020 - 30.06.2020</t>
  </si>
  <si>
    <t>UPTO THE PERIOD ENDED DEC. 2020</t>
  </si>
  <si>
    <t>UPTO THE PERIOD ENDED dec2020</t>
  </si>
  <si>
    <t>DURING THE Q.E. June 2021 (01.04.2021-30.06.2021)</t>
  </si>
  <si>
    <t>UPTO THE PERIOD ENDED JUNE 2021</t>
  </si>
  <si>
    <t>BANKWISE POSITION OF NEW COLLATERAL FREE MSE LOANS UPTO RS. 10 LAC SANCTIONED                                                                                                                                                                                                                    UPTO THE PERIOD ENDED JUNE 2021 (2021-22)</t>
  </si>
  <si>
    <t>RBL Bank</t>
  </si>
  <si>
    <t xml:space="preserve"> OUT OF WHICH COLLATRAL FREE MSE SANCTIONED</t>
  </si>
  <si>
    <t>Annexure- 39</t>
  </si>
  <si>
    <t>(Amount in lacs)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</si>
</sst>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name val="Tahoma"/>
      <family val="2"/>
    </font>
    <font>
      <b/>
      <sz val="22"/>
      <name val="Tahoma"/>
      <family val="2"/>
    </font>
    <font>
      <b/>
      <sz val="24"/>
      <name val="Tahoma"/>
      <family val="2"/>
    </font>
    <font>
      <sz val="16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sz val="22"/>
      <name val="Tahoma"/>
      <family val="2"/>
    </font>
    <font>
      <sz val="12"/>
      <name val="Tahoma"/>
      <family val="2"/>
    </font>
    <font>
      <b/>
      <sz val="27"/>
      <name val="Tahoma"/>
      <family val="2"/>
    </font>
    <font>
      <sz val="27"/>
      <name val="Tahoma"/>
      <family val="2"/>
    </font>
    <font>
      <sz val="27"/>
      <color rgb="FFFF0000"/>
      <name val="Tahoma"/>
      <family val="2"/>
    </font>
    <font>
      <b/>
      <sz val="30"/>
      <name val="Tahoma"/>
      <family val="2"/>
    </font>
    <font>
      <b/>
      <sz val="32"/>
      <name val="Tahoma"/>
      <family val="2"/>
    </font>
    <font>
      <sz val="32"/>
      <name val="Tahoma"/>
      <family val="2"/>
    </font>
    <font>
      <b/>
      <sz val="27"/>
      <color theme="1"/>
      <name val="Tahoma"/>
      <family val="2"/>
    </font>
    <font>
      <b/>
      <sz val="32"/>
      <color theme="1"/>
      <name val="Tahoma"/>
      <family val="2"/>
    </font>
    <font>
      <b/>
      <sz val="30"/>
      <color theme="1"/>
      <name val="Tahoma"/>
      <family val="2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26"/>
      <name val="Tahoma"/>
      <family val="2"/>
    </font>
    <font>
      <sz val="28"/>
      <name val="Tahoma"/>
      <family val="2"/>
    </font>
    <font>
      <b/>
      <sz val="2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9" fontId="2" fillId="0" borderId="0" applyFont="0" applyFill="0" applyBorder="0" applyAlignment="0" applyProtection="0"/>
    <xf numFmtId="0" fontId="23" fillId="0" borderId="0"/>
    <xf numFmtId="0" fontId="26" fillId="0" borderId="0"/>
    <xf numFmtId="0" fontId="25" fillId="0" borderId="0"/>
    <xf numFmtId="0" fontId="28" fillId="0" borderId="0" applyNumberFormat="0" applyBorder="0" applyProtection="0"/>
    <xf numFmtId="0" fontId="24" fillId="0" borderId="0"/>
    <xf numFmtId="0" fontId="27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4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9" fillId="0" borderId="0" xfId="0" applyFont="1"/>
    <xf numFmtId="0" fontId="11" fillId="0" borderId="0" xfId="0" applyFont="1"/>
    <xf numFmtId="0" fontId="9" fillId="0" borderId="0" xfId="0" applyFont="1" applyFill="1"/>
    <xf numFmtId="0" fontId="12" fillId="0" borderId="0" xfId="0" applyFont="1"/>
    <xf numFmtId="0" fontId="12" fillId="0" borderId="0" xfId="0" applyFont="1" applyFill="1"/>
    <xf numFmtId="0" fontId="13" fillId="0" borderId="0" xfId="0" applyFont="1" applyFill="1"/>
    <xf numFmtId="1" fontId="5" fillId="0" borderId="4" xfId="0" applyNumberFormat="1" applyFont="1" applyFill="1" applyBorder="1" applyAlignment="1" applyProtection="1">
      <alignment horizontal="center" vertical="center" wrapText="1"/>
    </xf>
    <xf numFmtId="1" fontId="5" fillId="0" borderId="35" xfId="0" applyNumberFormat="1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/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left" vertical="center"/>
    </xf>
    <xf numFmtId="0" fontId="16" fillId="0" borderId="0" xfId="0" applyFont="1"/>
    <xf numFmtId="0" fontId="14" fillId="0" borderId="45" xfId="0" applyFont="1" applyFill="1" applyBorder="1" applyAlignment="1">
      <alignment horizontal="center" vertical="center"/>
    </xf>
    <xf numFmtId="10" fontId="14" fillId="0" borderId="25" xfId="1" applyNumberFormat="1" applyFont="1" applyFill="1" applyBorder="1" applyAlignment="1">
      <alignment vertical="center" wrapText="1"/>
    </xf>
    <xf numFmtId="10" fontId="14" fillId="0" borderId="26" xfId="1" applyNumberFormat="1" applyFont="1" applyFill="1" applyBorder="1" applyAlignment="1">
      <alignment horizontal="center" vertical="center" wrapText="1"/>
    </xf>
    <xf numFmtId="10" fontId="14" fillId="0" borderId="27" xfId="1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17" fillId="0" borderId="32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1" fontId="18" fillId="0" borderId="12" xfId="0" applyNumberFormat="1" applyFont="1" applyFill="1" applyBorder="1" applyAlignment="1">
      <alignment horizontal="center" vertical="center"/>
    </xf>
    <xf numFmtId="0" fontId="19" fillId="0" borderId="0" xfId="0" applyFont="1"/>
    <xf numFmtId="1" fontId="17" fillId="0" borderId="9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1" fontId="18" fillId="0" borderId="47" xfId="0" applyNumberFormat="1" applyFont="1" applyFill="1" applyBorder="1" applyAlignment="1">
      <alignment horizontal="center" vertical="center"/>
    </xf>
    <xf numFmtId="1" fontId="17" fillId="0" borderId="48" xfId="0" applyNumberFormat="1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10" fontId="14" fillId="0" borderId="50" xfId="1" applyNumberFormat="1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/>
    </xf>
    <xf numFmtId="0" fontId="11" fillId="0" borderId="0" xfId="0" applyFont="1" applyFill="1"/>
    <xf numFmtId="0" fontId="19" fillId="0" borderId="0" xfId="0" applyFont="1" applyFill="1"/>
    <xf numFmtId="0" fontId="16" fillId="0" borderId="0" xfId="0" applyFont="1" applyFill="1"/>
    <xf numFmtId="0" fontId="8" fillId="0" borderId="0" xfId="0" applyFont="1" applyFill="1" applyAlignment="1">
      <alignment horizontal="right"/>
    </xf>
    <xf numFmtId="0" fontId="14" fillId="0" borderId="19" xfId="0" applyFont="1" applyFill="1" applyBorder="1" applyAlignment="1">
      <alignment vertical="center"/>
    </xf>
    <xf numFmtId="1" fontId="18" fillId="0" borderId="5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/>
    </xf>
    <xf numFmtId="1" fontId="18" fillId="0" borderId="54" xfId="0" applyNumberFormat="1" applyFont="1" applyFill="1" applyBorder="1" applyAlignment="1">
      <alignment horizontal="center" vertical="center"/>
    </xf>
    <xf numFmtId="10" fontId="14" fillId="0" borderId="56" xfId="1" applyNumberFormat="1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5" fillId="2" borderId="0" xfId="0" applyFont="1" applyFill="1"/>
    <xf numFmtId="0" fontId="16" fillId="2" borderId="0" xfId="0" applyFont="1" applyFill="1"/>
    <xf numFmtId="1" fontId="17" fillId="0" borderId="23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/>
    <xf numFmtId="1" fontId="13" fillId="0" borderId="0" xfId="0" applyNumberFormat="1" applyFont="1" applyFill="1"/>
    <xf numFmtId="1" fontId="9" fillId="0" borderId="0" xfId="0" applyNumberFormat="1" applyFont="1" applyFill="1"/>
    <xf numFmtId="10" fontId="14" fillId="0" borderId="21" xfId="1" applyNumberFormat="1" applyFont="1" applyFill="1" applyBorder="1" applyAlignment="1">
      <alignment vertical="center"/>
    </xf>
    <xf numFmtId="10" fontId="14" fillId="0" borderId="22" xfId="1" applyNumberFormat="1" applyFont="1" applyFill="1" applyBorder="1" applyAlignment="1">
      <alignment horizontal="center" vertical="center"/>
    </xf>
    <xf numFmtId="10" fontId="14" fillId="0" borderId="49" xfId="1" applyNumberFormat="1" applyFont="1" applyFill="1" applyBorder="1" applyAlignment="1">
      <alignment horizontal="center" vertical="center"/>
    </xf>
    <xf numFmtId="10" fontId="14" fillId="0" borderId="23" xfId="1" applyNumberFormat="1" applyFont="1" applyFill="1" applyBorder="1" applyAlignment="1">
      <alignment horizontal="center" vertical="center"/>
    </xf>
    <xf numFmtId="10" fontId="14" fillId="0" borderId="24" xfId="1" applyNumberFormat="1" applyFont="1" applyFill="1" applyBorder="1" applyAlignment="1">
      <alignment horizontal="center" vertical="center"/>
    </xf>
    <xf numFmtId="1" fontId="17" fillId="0" borderId="57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center" vertical="center"/>
    </xf>
    <xf numFmtId="1" fontId="14" fillId="0" borderId="60" xfId="0" applyNumberFormat="1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left" vertical="center"/>
    </xf>
    <xf numFmtId="10" fontId="14" fillId="0" borderId="25" xfId="1" applyNumberFormat="1" applyFont="1" applyFill="1" applyBorder="1" applyAlignment="1">
      <alignment vertical="center"/>
    </xf>
    <xf numFmtId="10" fontId="14" fillId="0" borderId="26" xfId="1" applyNumberFormat="1" applyFont="1" applyFill="1" applyBorder="1" applyAlignment="1">
      <alignment horizontal="center" vertical="center"/>
    </xf>
    <xf numFmtId="10" fontId="14" fillId="0" borderId="50" xfId="1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/>
    </xf>
    <xf numFmtId="1" fontId="17" fillId="0" borderId="5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51" xfId="0" applyNumberFormat="1" applyFont="1" applyFill="1" applyBorder="1" applyAlignment="1">
      <alignment horizontal="center" vertical="center" wrapText="1"/>
    </xf>
    <xf numFmtId="1" fontId="0" fillId="0" borderId="52" xfId="0" applyNumberForma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1" fontId="5" fillId="0" borderId="4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right" vertical="center" wrapText="1"/>
    </xf>
    <xf numFmtId="1" fontId="5" fillId="0" borderId="17" xfId="0" applyNumberFormat="1" applyFont="1" applyFill="1" applyBorder="1" applyAlignment="1" applyProtection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 wrapText="1"/>
    </xf>
    <xf numFmtId="1" fontId="5" fillId="0" borderId="42" xfId="0" applyNumberFormat="1" applyFont="1" applyFill="1" applyBorder="1" applyAlignment="1" applyProtection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>
      <alignment horizontal="left" vertical="center"/>
    </xf>
    <xf numFmtId="1" fontId="5" fillId="0" borderId="29" xfId="0" applyNumberFormat="1" applyFont="1" applyFill="1" applyBorder="1" applyAlignment="1">
      <alignment horizontal="center" vertical="center" wrapText="1"/>
    </xf>
    <xf numFmtId="1" fontId="17" fillId="0" borderId="30" xfId="0" applyNumberFormat="1" applyFont="1" applyFill="1" applyBorder="1" applyAlignment="1">
      <alignment horizontal="center" vertical="center"/>
    </xf>
    <xf numFmtId="1" fontId="21" fillId="0" borderId="55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54" xfId="0" applyNumberFormat="1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1" fontId="21" fillId="0" borderId="8" xfId="0" applyNumberFormat="1" applyFont="1" applyFill="1" applyBorder="1" applyAlignment="1">
      <alignment horizontal="center" vertical="center"/>
    </xf>
    <xf numFmtId="1" fontId="5" fillId="0" borderId="61" xfId="0" applyNumberFormat="1" applyFont="1" applyFill="1" applyBorder="1" applyAlignment="1" applyProtection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7" fillId="0" borderId="49" xfId="0" applyNumberFormat="1" applyFont="1" applyFill="1" applyBorder="1" applyAlignment="1">
      <alignment horizontal="center" vertical="center"/>
    </xf>
    <xf numFmtId="1" fontId="17" fillId="0" borderId="7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" fontId="17" fillId="0" borderId="47" xfId="0" applyNumberFormat="1" applyFont="1" applyFill="1" applyBorder="1" applyAlignment="1">
      <alignment horizontal="center" vertical="center"/>
    </xf>
    <xf numFmtId="10" fontId="14" fillId="0" borderId="33" xfId="1" applyNumberFormat="1" applyFont="1" applyFill="1" applyBorder="1" applyAlignment="1">
      <alignment horizontal="center" vertical="center"/>
    </xf>
    <xf numFmtId="10" fontId="14" fillId="0" borderId="30" xfId="1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 applyProtection="1">
      <alignment horizontal="center" vertical="center" wrapText="1"/>
    </xf>
    <xf numFmtId="1" fontId="17" fillId="0" borderId="28" xfId="0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4" fillId="0" borderId="28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 wrapText="1"/>
    </xf>
    <xf numFmtId="1" fontId="18" fillId="0" borderId="45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/>
    </xf>
    <xf numFmtId="1" fontId="14" fillId="0" borderId="25" xfId="1" applyNumberFormat="1" applyFont="1" applyFill="1" applyBorder="1" applyAlignment="1">
      <alignment horizontal="center" vertical="center"/>
    </xf>
    <xf numFmtId="1" fontId="17" fillId="0" borderId="8" xfId="0" applyNumberFormat="1" applyFont="1" applyFill="1" applyBorder="1" applyAlignment="1">
      <alignment horizontal="center" vertical="center"/>
    </xf>
    <xf numFmtId="1" fontId="14" fillId="0" borderId="21" xfId="1" applyNumberFormat="1" applyFont="1" applyFill="1" applyBorder="1" applyAlignment="1">
      <alignment horizontal="center" vertical="center"/>
    </xf>
    <xf numFmtId="1" fontId="14" fillId="0" borderId="25" xfId="1" applyNumberFormat="1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center" vertical="center"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63" xfId="0" applyNumberFormat="1" applyFont="1" applyFill="1" applyBorder="1" applyAlignment="1">
      <alignment horizontal="center" vertical="center" wrapText="1"/>
    </xf>
    <xf numFmtId="1" fontId="17" fillId="0" borderId="45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/>
    </xf>
    <xf numFmtId="1" fontId="17" fillId="0" borderId="44" xfId="0" applyNumberFormat="1" applyFont="1" applyFill="1" applyBorder="1" applyAlignment="1">
      <alignment horizontal="center" vertical="center"/>
    </xf>
    <xf numFmtId="1" fontId="18" fillId="0" borderId="60" xfId="0" applyNumberFormat="1" applyFont="1" applyFill="1" applyBorder="1" applyAlignment="1">
      <alignment horizontal="center" vertical="center"/>
    </xf>
    <xf numFmtId="1" fontId="17" fillId="0" borderId="62" xfId="0" applyNumberFormat="1" applyFont="1" applyFill="1" applyBorder="1" applyAlignment="1">
      <alignment horizontal="center" vertical="center"/>
    </xf>
    <xf numFmtId="1" fontId="21" fillId="0" borderId="60" xfId="0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1" fontId="17" fillId="0" borderId="60" xfId="0" applyNumberFormat="1" applyFont="1" applyFill="1" applyBorder="1" applyAlignment="1">
      <alignment horizontal="center" vertical="center"/>
    </xf>
    <xf numFmtId="1" fontId="14" fillId="0" borderId="62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9" fontId="17" fillId="0" borderId="7" xfId="0" applyNumberFormat="1" applyFont="1" applyFill="1" applyBorder="1" applyAlignment="1">
      <alignment horizontal="center" vertical="center"/>
    </xf>
    <xf numFmtId="9" fontId="17" fillId="0" borderId="15" xfId="0" applyNumberFormat="1" applyFont="1" applyFill="1" applyBorder="1" applyAlignment="1">
      <alignment horizontal="center" vertical="center"/>
    </xf>
    <xf numFmtId="9" fontId="17" fillId="0" borderId="16" xfId="0" applyNumberFormat="1" applyFont="1" applyFill="1" applyBorder="1" applyAlignment="1">
      <alignment horizontal="center" vertical="center"/>
    </xf>
    <xf numFmtId="9" fontId="17" fillId="0" borderId="51" xfId="0" applyNumberFormat="1" applyFont="1" applyFill="1" applyBorder="1" applyAlignment="1">
      <alignment horizontal="center" vertical="center"/>
    </xf>
    <xf numFmtId="9" fontId="22" fillId="0" borderId="16" xfId="0" applyNumberFormat="1" applyFont="1" applyFill="1" applyBorder="1" applyAlignment="1">
      <alignment horizontal="center" vertical="center"/>
    </xf>
    <xf numFmtId="9" fontId="17" fillId="0" borderId="45" xfId="0" applyNumberFormat="1" applyFont="1" applyFill="1" applyBorder="1" applyAlignment="1">
      <alignment horizontal="center" vertical="center"/>
    </xf>
    <xf numFmtId="9" fontId="17" fillId="0" borderId="2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9" fontId="17" fillId="0" borderId="18" xfId="0" applyNumberFormat="1" applyFont="1" applyFill="1" applyBorder="1" applyAlignment="1">
      <alignment horizontal="center" vertical="center"/>
    </xf>
    <xf numFmtId="9" fontId="17" fillId="0" borderId="19" xfId="0" applyNumberFormat="1" applyFont="1" applyFill="1" applyBorder="1" applyAlignment="1">
      <alignment horizontal="center" vertical="center"/>
    </xf>
    <xf numFmtId="9" fontId="17" fillId="0" borderId="8" xfId="0" applyNumberFormat="1" applyFont="1" applyFill="1" applyBorder="1" applyAlignment="1">
      <alignment horizontal="center" vertical="center"/>
    </xf>
    <xf numFmtId="9" fontId="17" fillId="0" borderId="21" xfId="0" applyNumberFormat="1" applyFont="1" applyFill="1" applyBorder="1" applyAlignment="1">
      <alignment horizontal="center" vertical="center"/>
    </xf>
    <xf numFmtId="9" fontId="22" fillId="0" borderId="8" xfId="0" applyNumberFormat="1" applyFont="1" applyFill="1" applyBorder="1" applyAlignment="1">
      <alignment horizontal="center" vertical="center"/>
    </xf>
    <xf numFmtId="9" fontId="17" fillId="0" borderId="25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0" xfId="0" applyFont="1"/>
  </cellXfs>
  <cellStyles count="22">
    <cellStyle name="Comma 2" xfId="19"/>
    <cellStyle name="Currency 2" xfId="9"/>
    <cellStyle name="Excel Built-in Normal" xfId="3"/>
    <cellStyle name="Excel Built-in Normal 1" xfId="4"/>
    <cellStyle name="Excel Built-in Normal 2" xfId="5"/>
    <cellStyle name="Normal" xfId="0" builtinId="0"/>
    <cellStyle name="Normal 10" xfId="2"/>
    <cellStyle name="Normal 2" xfId="6"/>
    <cellStyle name="Normal 2 2" xfId="14"/>
    <cellStyle name="Normal 3" xfId="8"/>
    <cellStyle name="Normal 3 2" xfId="10"/>
    <cellStyle name="Normal 4" xfId="11"/>
    <cellStyle name="Normal 4 3" xfId="21"/>
    <cellStyle name="Normal 5" xfId="12"/>
    <cellStyle name="Normal 6" xfId="13"/>
    <cellStyle name="Normal 6 2" xfId="17"/>
    <cellStyle name="Normal 7" xfId="15"/>
    <cellStyle name="Normal 8" xfId="16"/>
    <cellStyle name="Normal 9" xfId="18"/>
    <cellStyle name="Percent" xfId="1" builtinId="5"/>
    <cellStyle name="Percent 2" xfId="20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5"/>
  <sheetViews>
    <sheetView tabSelected="1" view="pageBreakPreview" zoomScale="40" zoomScaleSheetLayoutView="40" workbookViewId="0">
      <pane ySplit="9" topLeftCell="A43" activePane="bottomLeft" state="frozen"/>
      <selection pane="bottomLeft" activeCell="C45" sqref="C45"/>
    </sheetView>
  </sheetViews>
  <sheetFormatPr defaultColWidth="9.109375" defaultRowHeight="20.399999999999999"/>
  <cols>
    <col min="1" max="1" width="9.109375" style="4"/>
    <col min="2" max="2" width="10.109375" style="2" customWidth="1"/>
    <col min="3" max="3" width="80.6640625" style="6" customWidth="1"/>
    <col min="4" max="4" width="37.44140625" style="6" hidden="1" customWidth="1"/>
    <col min="5" max="5" width="33.33203125" style="6" hidden="1" customWidth="1"/>
    <col min="6" max="6" width="29.6640625" style="60" customWidth="1"/>
    <col min="7" max="7" width="28.33203125" style="60" customWidth="1"/>
    <col min="8" max="9" width="32.33203125" style="60" customWidth="1"/>
    <col min="10" max="10" width="28.77734375" style="60" customWidth="1"/>
    <col min="11" max="11" width="30.109375" style="60" customWidth="1"/>
    <col min="12" max="13" width="31.109375" style="60" customWidth="1"/>
    <col min="14" max="14" width="26.33203125" style="6" hidden="1" customWidth="1"/>
    <col min="15" max="15" width="28.88671875" style="6" hidden="1" customWidth="1"/>
    <col min="16" max="16" width="26.33203125" style="6" hidden="1" customWidth="1"/>
    <col min="17" max="17" width="28.88671875" style="6" hidden="1" customWidth="1"/>
    <col min="18" max="18" width="28.88671875" style="6" customWidth="1"/>
    <col min="19" max="19" width="27" style="6" customWidth="1"/>
    <col min="20" max="20" width="27.44140625" style="6" customWidth="1"/>
    <col min="21" max="21" width="27.6640625" style="6" customWidth="1"/>
    <col min="22" max="23" width="9.109375" style="6"/>
    <col min="24" max="16384" width="9.109375" style="4"/>
  </cols>
  <sheetData>
    <row r="1" spans="1:23" ht="32.25" customHeight="1" thickBot="1">
      <c r="A1" s="6"/>
      <c r="B1" s="1"/>
      <c r="C1" s="3"/>
      <c r="D1" s="3"/>
      <c r="E1" s="3"/>
      <c r="F1" s="58"/>
      <c r="G1" s="58"/>
      <c r="H1" s="58"/>
      <c r="I1" s="58"/>
      <c r="J1" s="58"/>
      <c r="K1" s="58"/>
      <c r="L1" s="58"/>
      <c r="M1" s="58"/>
      <c r="N1" s="3"/>
      <c r="O1" s="3"/>
      <c r="P1" s="3"/>
      <c r="Q1" s="3"/>
      <c r="R1" s="119" t="s">
        <v>59</v>
      </c>
      <c r="S1" s="119"/>
      <c r="T1" s="119"/>
      <c r="U1" s="119"/>
    </row>
    <row r="2" spans="1:23" s="211" customFormat="1" ht="111" customHeight="1">
      <c r="A2" s="207"/>
      <c r="B2" s="208" t="s">
        <v>56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207"/>
      <c r="W2" s="207"/>
    </row>
    <row r="3" spans="1:23" s="5" customFormat="1" ht="36" customHeight="1" thickBot="1">
      <c r="A3" s="42"/>
      <c r="B3" s="131" t="s">
        <v>60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/>
      <c r="V3" s="42"/>
      <c r="W3" s="42"/>
    </row>
    <row r="4" spans="1:23" s="8" customFormat="1" ht="30" customHeight="1">
      <c r="B4" s="120" t="s">
        <v>0</v>
      </c>
      <c r="C4" s="134" t="s">
        <v>1</v>
      </c>
      <c r="D4" s="125" t="s">
        <v>21</v>
      </c>
      <c r="E4" s="126"/>
      <c r="F4" s="126"/>
      <c r="G4" s="126"/>
      <c r="H4" s="126"/>
      <c r="I4" s="126"/>
      <c r="J4" s="116" t="s">
        <v>58</v>
      </c>
      <c r="K4" s="116"/>
      <c r="L4" s="116"/>
      <c r="M4" s="116"/>
      <c r="N4" s="116"/>
      <c r="O4" s="116"/>
      <c r="P4" s="116"/>
      <c r="Q4" s="115"/>
      <c r="R4" s="114" t="s">
        <v>19</v>
      </c>
      <c r="S4" s="115"/>
      <c r="T4" s="137" t="s">
        <v>20</v>
      </c>
      <c r="U4" s="115"/>
    </row>
    <row r="5" spans="1:23" s="8" customFormat="1" ht="42" customHeight="1" thickBot="1">
      <c r="B5" s="121"/>
      <c r="C5" s="135"/>
      <c r="D5" s="127"/>
      <c r="E5" s="128"/>
      <c r="F5" s="128"/>
      <c r="G5" s="128"/>
      <c r="H5" s="128"/>
      <c r="I5" s="128"/>
      <c r="J5" s="111"/>
      <c r="K5" s="111"/>
      <c r="L5" s="111"/>
      <c r="M5" s="111"/>
      <c r="N5" s="111"/>
      <c r="O5" s="111"/>
      <c r="P5" s="111"/>
      <c r="Q5" s="113"/>
      <c r="R5" s="96"/>
      <c r="S5" s="112"/>
      <c r="T5" s="138"/>
      <c r="U5" s="112"/>
    </row>
    <row r="6" spans="1:23" s="8" customFormat="1" ht="106.8" customHeight="1" thickBot="1">
      <c r="B6" s="121"/>
      <c r="C6" s="135"/>
      <c r="D6" s="123" t="s">
        <v>51</v>
      </c>
      <c r="E6" s="139"/>
      <c r="F6" s="145" t="s">
        <v>54</v>
      </c>
      <c r="G6" s="146"/>
      <c r="H6" s="142" t="s">
        <v>55</v>
      </c>
      <c r="I6" s="107"/>
      <c r="J6" s="100" t="s">
        <v>54</v>
      </c>
      <c r="K6" s="101"/>
      <c r="L6" s="106" t="s">
        <v>55</v>
      </c>
      <c r="M6" s="107"/>
      <c r="N6" s="124" t="s">
        <v>53</v>
      </c>
      <c r="O6" s="109"/>
      <c r="P6" s="108" t="s">
        <v>52</v>
      </c>
      <c r="Q6" s="109"/>
      <c r="R6" s="97"/>
      <c r="S6" s="113"/>
      <c r="T6" s="138"/>
      <c r="U6" s="112"/>
    </row>
    <row r="7" spans="1:23" s="8" customFormat="1" ht="19.5" customHeight="1">
      <c r="B7" s="121"/>
      <c r="C7" s="135"/>
      <c r="D7" s="96" t="s">
        <v>2</v>
      </c>
      <c r="E7" s="98" t="s">
        <v>3</v>
      </c>
      <c r="F7" s="102" t="s">
        <v>2</v>
      </c>
      <c r="G7" s="104" t="s">
        <v>3</v>
      </c>
      <c r="H7" s="177" t="s">
        <v>2</v>
      </c>
      <c r="I7" s="180" t="s">
        <v>3</v>
      </c>
      <c r="J7" s="129" t="s">
        <v>2</v>
      </c>
      <c r="K7" s="117" t="s">
        <v>3</v>
      </c>
      <c r="L7" s="102" t="s">
        <v>2</v>
      </c>
      <c r="M7" s="102" t="s">
        <v>3</v>
      </c>
      <c r="N7" s="110"/>
      <c r="O7" s="112"/>
      <c r="P7" s="110"/>
      <c r="Q7" s="112"/>
      <c r="R7" s="123" t="s">
        <v>2</v>
      </c>
      <c r="S7" s="108" t="s">
        <v>3</v>
      </c>
      <c r="T7" s="110" t="s">
        <v>2</v>
      </c>
      <c r="U7" s="112" t="s">
        <v>3</v>
      </c>
    </row>
    <row r="8" spans="1:23" s="8" customFormat="1" ht="14.25" customHeight="1" thickBot="1">
      <c r="B8" s="122"/>
      <c r="C8" s="136"/>
      <c r="D8" s="97"/>
      <c r="E8" s="99"/>
      <c r="F8" s="103"/>
      <c r="G8" s="105"/>
      <c r="H8" s="178"/>
      <c r="I8" s="181"/>
      <c r="J8" s="130"/>
      <c r="K8" s="118"/>
      <c r="L8" s="103"/>
      <c r="M8" s="103"/>
      <c r="N8" s="111"/>
      <c r="O8" s="113"/>
      <c r="P8" s="111"/>
      <c r="Q8" s="113"/>
      <c r="R8" s="97"/>
      <c r="S8" s="111"/>
      <c r="T8" s="111"/>
      <c r="U8" s="113"/>
    </row>
    <row r="9" spans="1:23" s="7" customFormat="1" ht="51" customHeight="1">
      <c r="A9" s="8"/>
      <c r="B9" s="141" t="s">
        <v>14</v>
      </c>
      <c r="C9" s="140" t="s">
        <v>18</v>
      </c>
      <c r="D9" s="10"/>
      <c r="E9" s="11"/>
      <c r="F9" s="163"/>
      <c r="G9" s="95"/>
      <c r="H9" s="163"/>
      <c r="I9" s="95"/>
      <c r="J9" s="11"/>
      <c r="K9" s="95"/>
      <c r="L9" s="163"/>
      <c r="M9" s="95"/>
      <c r="N9" s="69"/>
      <c r="O9" s="49"/>
      <c r="P9" s="48"/>
      <c r="Q9" s="152"/>
      <c r="R9" s="94"/>
      <c r="S9" s="199"/>
      <c r="T9" s="94"/>
      <c r="U9" s="206"/>
      <c r="V9" s="8"/>
      <c r="W9" s="8"/>
    </row>
    <row r="10" spans="1:23" s="54" customFormat="1" ht="57" customHeight="1">
      <c r="A10" s="13"/>
      <c r="B10" s="12">
        <v>1</v>
      </c>
      <c r="C10" s="82" t="s">
        <v>22</v>
      </c>
      <c r="D10" s="83">
        <v>28353</v>
      </c>
      <c r="E10" s="84">
        <v>1571</v>
      </c>
      <c r="F10" s="157">
        <v>2026</v>
      </c>
      <c r="G10" s="150">
        <v>3227.7375089999996</v>
      </c>
      <c r="H10" s="157">
        <v>2026</v>
      </c>
      <c r="I10" s="150">
        <v>3227.7375089999996</v>
      </c>
      <c r="J10" s="183">
        <v>2026</v>
      </c>
      <c r="K10" s="150">
        <v>3227.7375089999996</v>
      </c>
      <c r="L10" s="157">
        <v>2026</v>
      </c>
      <c r="M10" s="150">
        <v>3227.7375089999996</v>
      </c>
      <c r="N10" s="67">
        <v>45186</v>
      </c>
      <c r="O10" s="50">
        <v>36565</v>
      </c>
      <c r="P10" s="25" t="e">
        <f>#REF!+#REF!+J10</f>
        <v>#REF!</v>
      </c>
      <c r="Q10" s="153" t="e">
        <f>#REF!+#REF!+K10</f>
        <v>#REF!</v>
      </c>
      <c r="R10" s="192">
        <f t="shared" ref="R10:R22" si="0">J10/F10</f>
        <v>1</v>
      </c>
      <c r="S10" s="200">
        <f t="shared" ref="S10:S22" si="1">K10/G10</f>
        <v>1</v>
      </c>
      <c r="T10" s="192">
        <f t="shared" ref="T10:T22" si="2">L10/H10</f>
        <v>1</v>
      </c>
      <c r="U10" s="200">
        <f t="shared" ref="U10:U22" si="3">M10/I10</f>
        <v>1</v>
      </c>
      <c r="V10" s="13"/>
      <c r="W10" s="13"/>
    </row>
    <row r="11" spans="1:23" s="54" customFormat="1" ht="57" customHeight="1">
      <c r="A11" s="13"/>
      <c r="B11" s="12">
        <v>2</v>
      </c>
      <c r="C11" s="82" t="s">
        <v>31</v>
      </c>
      <c r="D11" s="83">
        <v>11493</v>
      </c>
      <c r="E11" s="84">
        <v>12175</v>
      </c>
      <c r="F11" s="157">
        <v>1268</v>
      </c>
      <c r="G11" s="150">
        <v>3624.6160599999998</v>
      </c>
      <c r="H11" s="157">
        <v>1268</v>
      </c>
      <c r="I11" s="150">
        <v>3624.6160599999998</v>
      </c>
      <c r="J11" s="183">
        <v>1257</v>
      </c>
      <c r="K11" s="150">
        <v>3542.3060599999994</v>
      </c>
      <c r="L11" s="157">
        <v>1257</v>
      </c>
      <c r="M11" s="150">
        <v>3542.3060599999994</v>
      </c>
      <c r="N11" s="67">
        <v>31765</v>
      </c>
      <c r="O11" s="50">
        <v>29597</v>
      </c>
      <c r="P11" s="25" t="e">
        <f>#REF!+#REF!+J11</f>
        <v>#REF!</v>
      </c>
      <c r="Q11" s="153" t="e">
        <f>#REF!+#REF!+K11</f>
        <v>#REF!</v>
      </c>
      <c r="R11" s="192">
        <f t="shared" si="0"/>
        <v>0.99132492113564674</v>
      </c>
      <c r="S11" s="200">
        <f t="shared" si="1"/>
        <v>0.97729138793254688</v>
      </c>
      <c r="T11" s="192">
        <f t="shared" si="2"/>
        <v>0.99132492113564674</v>
      </c>
      <c r="U11" s="200">
        <f t="shared" si="3"/>
        <v>0.97729138793254688</v>
      </c>
      <c r="V11" s="13"/>
      <c r="W11" s="13"/>
    </row>
    <row r="12" spans="1:23" s="54" customFormat="1" ht="57" customHeight="1">
      <c r="A12" s="13"/>
      <c r="B12" s="12">
        <v>3</v>
      </c>
      <c r="C12" s="82" t="s">
        <v>4</v>
      </c>
      <c r="D12" s="83">
        <v>7358</v>
      </c>
      <c r="E12" s="84">
        <v>2890</v>
      </c>
      <c r="F12" s="157">
        <v>1248</v>
      </c>
      <c r="G12" s="150">
        <v>1047</v>
      </c>
      <c r="H12" s="157">
        <v>1248</v>
      </c>
      <c r="I12" s="150">
        <v>1047</v>
      </c>
      <c r="J12" s="183">
        <v>1248</v>
      </c>
      <c r="K12" s="150">
        <v>1047</v>
      </c>
      <c r="L12" s="157">
        <v>1248</v>
      </c>
      <c r="M12" s="150">
        <v>1047</v>
      </c>
      <c r="N12" s="67">
        <v>11397</v>
      </c>
      <c r="O12" s="50">
        <v>6171</v>
      </c>
      <c r="P12" s="25" t="e">
        <f>#REF!+#REF!+J12</f>
        <v>#REF!</v>
      </c>
      <c r="Q12" s="153" t="e">
        <f>#REF!+#REF!+K12</f>
        <v>#REF!</v>
      </c>
      <c r="R12" s="192">
        <f t="shared" si="0"/>
        <v>1</v>
      </c>
      <c r="S12" s="200">
        <f t="shared" si="1"/>
        <v>1</v>
      </c>
      <c r="T12" s="192">
        <f t="shared" si="2"/>
        <v>1</v>
      </c>
      <c r="U12" s="200">
        <f t="shared" si="3"/>
        <v>1</v>
      </c>
      <c r="V12" s="13"/>
      <c r="W12" s="13"/>
    </row>
    <row r="13" spans="1:23" s="54" customFormat="1" ht="57" customHeight="1">
      <c r="A13" s="13"/>
      <c r="B13" s="12">
        <v>4</v>
      </c>
      <c r="C13" s="82" t="s">
        <v>23</v>
      </c>
      <c r="D13" s="83">
        <v>1055</v>
      </c>
      <c r="E13" s="84">
        <v>4573</v>
      </c>
      <c r="F13" s="157">
        <v>351</v>
      </c>
      <c r="G13" s="150">
        <v>2708.0085927</v>
      </c>
      <c r="H13" s="157">
        <v>351</v>
      </c>
      <c r="I13" s="150">
        <v>2708.0085927</v>
      </c>
      <c r="J13" s="183">
        <v>351</v>
      </c>
      <c r="K13" s="150">
        <v>2708.0085927</v>
      </c>
      <c r="L13" s="157">
        <v>351</v>
      </c>
      <c r="M13" s="150">
        <v>2708.0085927</v>
      </c>
      <c r="N13" s="67">
        <v>2355</v>
      </c>
      <c r="O13" s="50">
        <v>7934</v>
      </c>
      <c r="P13" s="25" t="e">
        <f>#REF!+#REF!+J13</f>
        <v>#REF!</v>
      </c>
      <c r="Q13" s="153" t="e">
        <f>#REF!+#REF!+K13</f>
        <v>#REF!</v>
      </c>
      <c r="R13" s="192">
        <f t="shared" si="0"/>
        <v>1</v>
      </c>
      <c r="S13" s="200">
        <f t="shared" si="1"/>
        <v>1</v>
      </c>
      <c r="T13" s="192">
        <f t="shared" si="2"/>
        <v>1</v>
      </c>
      <c r="U13" s="200">
        <f t="shared" si="3"/>
        <v>1</v>
      </c>
      <c r="V13" s="13"/>
      <c r="W13" s="13"/>
    </row>
    <row r="14" spans="1:23" s="54" customFormat="1" ht="57" customHeight="1">
      <c r="A14" s="13"/>
      <c r="B14" s="12">
        <v>5</v>
      </c>
      <c r="C14" s="82" t="s">
        <v>32</v>
      </c>
      <c r="D14" s="83">
        <v>3876</v>
      </c>
      <c r="E14" s="84">
        <v>2990</v>
      </c>
      <c r="F14" s="157">
        <v>1543</v>
      </c>
      <c r="G14" s="150">
        <v>2665.2400000000002</v>
      </c>
      <c r="H14" s="157">
        <v>1543</v>
      </c>
      <c r="I14" s="150">
        <v>2665.2400000000002</v>
      </c>
      <c r="J14" s="183">
        <v>1543</v>
      </c>
      <c r="K14" s="150">
        <v>2665.2400000000002</v>
      </c>
      <c r="L14" s="157">
        <v>1543</v>
      </c>
      <c r="M14" s="150">
        <v>2665.2400000000002</v>
      </c>
      <c r="N14" s="67">
        <v>9622</v>
      </c>
      <c r="O14" s="50">
        <v>13770</v>
      </c>
      <c r="P14" s="25" t="e">
        <f>#REF!+#REF!+J14</f>
        <v>#REF!</v>
      </c>
      <c r="Q14" s="153" t="e">
        <f>#REF!+#REF!+K14</f>
        <v>#REF!</v>
      </c>
      <c r="R14" s="192">
        <f t="shared" si="0"/>
        <v>1</v>
      </c>
      <c r="S14" s="200">
        <f t="shared" si="1"/>
        <v>1</v>
      </c>
      <c r="T14" s="192">
        <f t="shared" si="2"/>
        <v>1</v>
      </c>
      <c r="U14" s="200">
        <f t="shared" si="3"/>
        <v>1</v>
      </c>
      <c r="V14" s="13"/>
      <c r="W14" s="13"/>
    </row>
    <row r="15" spans="1:23" s="54" customFormat="1" ht="57" customHeight="1">
      <c r="A15" s="13"/>
      <c r="B15" s="12">
        <v>6</v>
      </c>
      <c r="C15" s="82" t="s">
        <v>33</v>
      </c>
      <c r="D15" s="83">
        <v>10</v>
      </c>
      <c r="E15" s="84">
        <v>62</v>
      </c>
      <c r="F15" s="157">
        <v>28</v>
      </c>
      <c r="G15" s="150">
        <v>19.139999999999997</v>
      </c>
      <c r="H15" s="157">
        <v>28</v>
      </c>
      <c r="I15" s="150">
        <v>19.139999999999997</v>
      </c>
      <c r="J15" s="183">
        <v>28</v>
      </c>
      <c r="K15" s="150">
        <v>19.139999999999997</v>
      </c>
      <c r="L15" s="157">
        <v>28</v>
      </c>
      <c r="M15" s="150">
        <v>19.139999999999997</v>
      </c>
      <c r="N15" s="67">
        <v>32</v>
      </c>
      <c r="O15" s="50">
        <v>85</v>
      </c>
      <c r="P15" s="25" t="e">
        <f>#REF!+#REF!+J15</f>
        <v>#REF!</v>
      </c>
      <c r="Q15" s="153" t="e">
        <f>#REF!+#REF!+K15</f>
        <v>#REF!</v>
      </c>
      <c r="R15" s="192">
        <f t="shared" si="0"/>
        <v>1</v>
      </c>
      <c r="S15" s="200">
        <f t="shared" si="1"/>
        <v>1</v>
      </c>
      <c r="T15" s="192">
        <f t="shared" si="2"/>
        <v>1</v>
      </c>
      <c r="U15" s="200">
        <f t="shared" si="3"/>
        <v>1</v>
      </c>
      <c r="V15" s="13"/>
      <c r="W15" s="13"/>
    </row>
    <row r="16" spans="1:23" s="54" customFormat="1" ht="57" customHeight="1">
      <c r="A16" s="13"/>
      <c r="B16" s="12">
        <v>7</v>
      </c>
      <c r="C16" s="82" t="s">
        <v>24</v>
      </c>
      <c r="D16" s="83">
        <v>8098</v>
      </c>
      <c r="E16" s="84">
        <v>7151</v>
      </c>
      <c r="F16" s="157">
        <v>1679</v>
      </c>
      <c r="G16" s="150">
        <v>1908.8900000000003</v>
      </c>
      <c r="H16" s="157">
        <v>1679</v>
      </c>
      <c r="I16" s="150">
        <v>1908.8900000000003</v>
      </c>
      <c r="J16" s="183">
        <v>1679</v>
      </c>
      <c r="K16" s="150">
        <v>1908.8900000000003</v>
      </c>
      <c r="L16" s="157">
        <v>1679</v>
      </c>
      <c r="M16" s="150">
        <v>1908.8900000000003</v>
      </c>
      <c r="N16" s="67">
        <v>17885</v>
      </c>
      <c r="O16" s="50">
        <v>17592</v>
      </c>
      <c r="P16" s="25" t="e">
        <f>#REF!+#REF!+J16</f>
        <v>#REF!</v>
      </c>
      <c r="Q16" s="153" t="e">
        <f>#REF!+#REF!+K16</f>
        <v>#REF!</v>
      </c>
      <c r="R16" s="192">
        <f t="shared" si="0"/>
        <v>1</v>
      </c>
      <c r="S16" s="200">
        <f t="shared" si="1"/>
        <v>1</v>
      </c>
      <c r="T16" s="192">
        <f t="shared" si="2"/>
        <v>1</v>
      </c>
      <c r="U16" s="200">
        <f t="shared" si="3"/>
        <v>1</v>
      </c>
      <c r="V16" s="13"/>
      <c r="W16" s="13"/>
    </row>
    <row r="17" spans="1:23" s="54" customFormat="1" ht="57" customHeight="1">
      <c r="A17" s="13"/>
      <c r="B17" s="12">
        <v>8</v>
      </c>
      <c r="C17" s="82" t="s">
        <v>25</v>
      </c>
      <c r="D17" s="83">
        <v>6450</v>
      </c>
      <c r="E17" s="84">
        <v>5735</v>
      </c>
      <c r="F17" s="157">
        <v>144</v>
      </c>
      <c r="G17" s="150">
        <v>190.0967991</v>
      </c>
      <c r="H17" s="157">
        <v>144</v>
      </c>
      <c r="I17" s="150">
        <v>190.0967991</v>
      </c>
      <c r="J17" s="183">
        <v>144</v>
      </c>
      <c r="K17" s="150">
        <v>190.0967991</v>
      </c>
      <c r="L17" s="157">
        <v>144</v>
      </c>
      <c r="M17" s="150">
        <v>190.0967991</v>
      </c>
      <c r="N17" s="67">
        <v>7903</v>
      </c>
      <c r="O17" s="50">
        <v>8594</v>
      </c>
      <c r="P17" s="25" t="e">
        <f>#REF!+#REF!+J17</f>
        <v>#REF!</v>
      </c>
      <c r="Q17" s="153" t="e">
        <f>#REF!+#REF!+K17</f>
        <v>#REF!</v>
      </c>
      <c r="R17" s="192">
        <f t="shared" si="0"/>
        <v>1</v>
      </c>
      <c r="S17" s="200">
        <f t="shared" si="1"/>
        <v>1</v>
      </c>
      <c r="T17" s="192">
        <f t="shared" si="2"/>
        <v>1</v>
      </c>
      <c r="U17" s="200">
        <f t="shared" si="3"/>
        <v>1</v>
      </c>
      <c r="V17" s="13"/>
      <c r="W17" s="13"/>
    </row>
    <row r="18" spans="1:23" s="54" customFormat="1" ht="57" customHeight="1">
      <c r="A18" s="13"/>
      <c r="B18" s="12">
        <v>9</v>
      </c>
      <c r="C18" s="82" t="s">
        <v>26</v>
      </c>
      <c r="D18" s="83">
        <v>3404</v>
      </c>
      <c r="E18" s="84">
        <v>6071</v>
      </c>
      <c r="F18" s="157">
        <v>2560.25</v>
      </c>
      <c r="G18" s="150">
        <v>5395.7804500000002</v>
      </c>
      <c r="H18" s="157">
        <v>2560.25</v>
      </c>
      <c r="I18" s="150">
        <v>5395.7804500000002</v>
      </c>
      <c r="J18" s="183">
        <v>2353</v>
      </c>
      <c r="K18" s="150">
        <v>4939.1279500000001</v>
      </c>
      <c r="L18" s="157">
        <v>2353</v>
      </c>
      <c r="M18" s="150">
        <v>4939.1279500000001</v>
      </c>
      <c r="N18" s="67">
        <v>8133</v>
      </c>
      <c r="O18" s="50">
        <v>15375</v>
      </c>
      <c r="P18" s="25" t="e">
        <f>#REF!+#REF!+J18</f>
        <v>#REF!</v>
      </c>
      <c r="Q18" s="153" t="e">
        <f>#REF!+#REF!+K18</f>
        <v>#REF!</v>
      </c>
      <c r="R18" s="192">
        <f t="shared" si="0"/>
        <v>0.91905087393809193</v>
      </c>
      <c r="S18" s="200">
        <f t="shared" si="1"/>
        <v>0.91536859139626403</v>
      </c>
      <c r="T18" s="192">
        <f t="shared" si="2"/>
        <v>0.91905087393809193</v>
      </c>
      <c r="U18" s="200">
        <f t="shared" si="3"/>
        <v>0.91536859139626403</v>
      </c>
      <c r="V18" s="13"/>
      <c r="W18" s="13"/>
    </row>
    <row r="19" spans="1:23" s="54" customFormat="1" ht="57" customHeight="1">
      <c r="A19" s="13"/>
      <c r="B19" s="12">
        <v>10</v>
      </c>
      <c r="C19" s="82" t="s">
        <v>27</v>
      </c>
      <c r="D19" s="83">
        <v>310</v>
      </c>
      <c r="E19" s="84">
        <v>1443</v>
      </c>
      <c r="F19" s="157">
        <v>218</v>
      </c>
      <c r="G19" s="150">
        <v>1519</v>
      </c>
      <c r="H19" s="157">
        <v>218</v>
      </c>
      <c r="I19" s="150">
        <v>1519</v>
      </c>
      <c r="J19" s="183">
        <v>218</v>
      </c>
      <c r="K19" s="150">
        <v>1519</v>
      </c>
      <c r="L19" s="157">
        <v>218</v>
      </c>
      <c r="M19" s="150">
        <v>1519</v>
      </c>
      <c r="N19" s="67">
        <v>931</v>
      </c>
      <c r="O19" s="50">
        <v>5368</v>
      </c>
      <c r="P19" s="25" t="e">
        <f>#REF!+#REF!+J19</f>
        <v>#REF!</v>
      </c>
      <c r="Q19" s="153" t="e">
        <f>#REF!+#REF!+K19</f>
        <v>#REF!</v>
      </c>
      <c r="R19" s="192">
        <f t="shared" si="0"/>
        <v>1</v>
      </c>
      <c r="S19" s="200">
        <f t="shared" si="1"/>
        <v>1</v>
      </c>
      <c r="T19" s="192">
        <f t="shared" si="2"/>
        <v>1</v>
      </c>
      <c r="U19" s="200">
        <f t="shared" si="3"/>
        <v>1</v>
      </c>
      <c r="V19" s="13"/>
      <c r="W19" s="13"/>
    </row>
    <row r="20" spans="1:23" s="54" customFormat="1" ht="57" customHeight="1">
      <c r="A20" s="13"/>
      <c r="B20" s="12">
        <v>11</v>
      </c>
      <c r="C20" s="82" t="s">
        <v>28</v>
      </c>
      <c r="D20" s="83">
        <v>3538</v>
      </c>
      <c r="E20" s="84">
        <v>8236</v>
      </c>
      <c r="F20" s="157">
        <v>774</v>
      </c>
      <c r="G20" s="150">
        <v>861.96865290000005</v>
      </c>
      <c r="H20" s="157">
        <v>774</v>
      </c>
      <c r="I20" s="150">
        <v>861.96865290000005</v>
      </c>
      <c r="J20" s="183">
        <v>774</v>
      </c>
      <c r="K20" s="150">
        <v>861.96865290000005</v>
      </c>
      <c r="L20" s="157">
        <v>774</v>
      </c>
      <c r="M20" s="150">
        <v>861.96865290000005</v>
      </c>
      <c r="N20" s="67">
        <v>24153</v>
      </c>
      <c r="O20" s="50">
        <v>24841</v>
      </c>
      <c r="P20" s="25" t="e">
        <f>#REF!+#REF!+J20</f>
        <v>#REF!</v>
      </c>
      <c r="Q20" s="153" t="e">
        <f>#REF!+#REF!+K20</f>
        <v>#REF!</v>
      </c>
      <c r="R20" s="192">
        <f t="shared" si="0"/>
        <v>1</v>
      </c>
      <c r="S20" s="200">
        <f t="shared" si="1"/>
        <v>1</v>
      </c>
      <c r="T20" s="192">
        <f t="shared" si="2"/>
        <v>1</v>
      </c>
      <c r="U20" s="200">
        <f t="shared" si="3"/>
        <v>1</v>
      </c>
      <c r="V20" s="13"/>
      <c r="W20" s="13"/>
    </row>
    <row r="21" spans="1:23" s="54" customFormat="1" ht="57" customHeight="1" thickBot="1">
      <c r="A21" s="13"/>
      <c r="B21" s="15">
        <v>12</v>
      </c>
      <c r="C21" s="46" t="s">
        <v>29</v>
      </c>
      <c r="D21" s="26">
        <v>1155</v>
      </c>
      <c r="E21" s="27">
        <v>2338</v>
      </c>
      <c r="F21" s="154">
        <v>1907</v>
      </c>
      <c r="G21" s="147">
        <v>5957.8769849999981</v>
      </c>
      <c r="H21" s="154">
        <v>1907</v>
      </c>
      <c r="I21" s="147">
        <v>5957.8769849999981</v>
      </c>
      <c r="J21" s="89">
        <v>1907</v>
      </c>
      <c r="K21" s="147">
        <v>5957.8769849999981</v>
      </c>
      <c r="L21" s="154">
        <v>1907</v>
      </c>
      <c r="M21" s="147">
        <v>5957.8769849999981</v>
      </c>
      <c r="N21" s="29">
        <v>2930</v>
      </c>
      <c r="O21" s="66">
        <v>6647</v>
      </c>
      <c r="P21" s="28">
        <v>2930</v>
      </c>
      <c r="Q21" s="38">
        <v>6647</v>
      </c>
      <c r="R21" s="193">
        <f t="shared" si="0"/>
        <v>1</v>
      </c>
      <c r="S21" s="201">
        <f t="shared" si="1"/>
        <v>1</v>
      </c>
      <c r="T21" s="193">
        <f t="shared" si="2"/>
        <v>1</v>
      </c>
      <c r="U21" s="201">
        <f t="shared" si="3"/>
        <v>1</v>
      </c>
      <c r="V21" s="13"/>
      <c r="W21" s="13"/>
    </row>
    <row r="22" spans="1:23" s="32" customFormat="1" ht="51" customHeight="1" thickBot="1">
      <c r="A22" s="43"/>
      <c r="B22" s="73"/>
      <c r="C22" s="30" t="s">
        <v>5</v>
      </c>
      <c r="D22" s="31">
        <f t="shared" ref="D22:Q22" si="4">SUM(D10:D21)</f>
        <v>75100</v>
      </c>
      <c r="E22" s="37">
        <f t="shared" si="4"/>
        <v>55235</v>
      </c>
      <c r="F22" s="155">
        <f>SUM(F10:F21)</f>
        <v>13746.25</v>
      </c>
      <c r="G22" s="148">
        <f t="shared" ref="G22:M22" si="5">SUM(G10:G21)</f>
        <v>29125.355048699996</v>
      </c>
      <c r="H22" s="155">
        <f t="shared" si="5"/>
        <v>13746.25</v>
      </c>
      <c r="I22" s="148">
        <f t="shared" si="5"/>
        <v>29125.355048699996</v>
      </c>
      <c r="J22" s="184">
        <f t="shared" si="5"/>
        <v>13528</v>
      </c>
      <c r="K22" s="148">
        <f t="shared" si="5"/>
        <v>28586.392548699994</v>
      </c>
      <c r="L22" s="155">
        <f t="shared" si="5"/>
        <v>13528</v>
      </c>
      <c r="M22" s="148">
        <f t="shared" si="5"/>
        <v>28586.392548699994</v>
      </c>
      <c r="N22" s="47">
        <v>162292</v>
      </c>
      <c r="O22" s="51">
        <v>172539</v>
      </c>
      <c r="P22" s="31" t="e">
        <f t="shared" si="4"/>
        <v>#REF!</v>
      </c>
      <c r="Q22" s="37" t="e">
        <f t="shared" si="4"/>
        <v>#REF!</v>
      </c>
      <c r="R22" s="194">
        <f t="shared" si="0"/>
        <v>0.98412294262071476</v>
      </c>
      <c r="S22" s="202">
        <f t="shared" si="1"/>
        <v>0.98149507536993763</v>
      </c>
      <c r="T22" s="194">
        <f t="shared" si="2"/>
        <v>0.98412294262071476</v>
      </c>
      <c r="U22" s="202">
        <f t="shared" si="3"/>
        <v>0.98149507536993763</v>
      </c>
      <c r="V22" s="43"/>
      <c r="W22" s="43"/>
    </row>
    <row r="23" spans="1:23" s="14" customFormat="1" ht="51" customHeight="1" thickBot="1">
      <c r="A23" s="13"/>
      <c r="B23" s="74" t="s">
        <v>15</v>
      </c>
      <c r="C23" s="74" t="s">
        <v>30</v>
      </c>
      <c r="D23" s="75"/>
      <c r="E23" s="75"/>
      <c r="F23" s="149"/>
      <c r="G23" s="170"/>
      <c r="H23" s="166"/>
      <c r="I23" s="173"/>
      <c r="J23" s="76"/>
      <c r="K23" s="170"/>
      <c r="L23" s="166"/>
      <c r="M23" s="173"/>
      <c r="N23" s="75"/>
      <c r="O23" s="75"/>
      <c r="P23" s="75"/>
      <c r="Q23" s="75"/>
      <c r="R23" s="194"/>
      <c r="S23" s="202"/>
      <c r="T23" s="194"/>
      <c r="U23" s="202"/>
      <c r="V23" s="13"/>
      <c r="W23" s="13"/>
    </row>
    <row r="24" spans="1:23" s="54" customFormat="1" ht="58.8" customHeight="1" thickBot="1">
      <c r="A24" s="13"/>
      <c r="B24" s="85">
        <v>13</v>
      </c>
      <c r="C24" s="24" t="s">
        <v>34</v>
      </c>
      <c r="D24" s="86">
        <v>789</v>
      </c>
      <c r="E24" s="87">
        <v>2393</v>
      </c>
      <c r="F24" s="164">
        <v>420</v>
      </c>
      <c r="G24" s="171">
        <v>1878.8370200000002</v>
      </c>
      <c r="H24" s="164">
        <v>420</v>
      </c>
      <c r="I24" s="171">
        <v>1878.8370200000002</v>
      </c>
      <c r="J24" s="185">
        <v>420</v>
      </c>
      <c r="K24" s="171">
        <v>1878.8370200000002</v>
      </c>
      <c r="L24" s="164">
        <v>420</v>
      </c>
      <c r="M24" s="171">
        <v>1878.8370200000002</v>
      </c>
      <c r="N24" s="143">
        <v>2509</v>
      </c>
      <c r="O24" s="88">
        <v>7369</v>
      </c>
      <c r="P24" s="56" t="e">
        <f>#REF!+#REF!+J24</f>
        <v>#REF!</v>
      </c>
      <c r="Q24" s="156" t="e">
        <f>#REF!+#REF!+K24</f>
        <v>#REF!</v>
      </c>
      <c r="R24" s="195">
        <v>1</v>
      </c>
      <c r="S24" s="203">
        <v>1</v>
      </c>
      <c r="T24" s="198">
        <f t="shared" ref="T24:U28" si="6">L24/H24</f>
        <v>1</v>
      </c>
      <c r="U24" s="203">
        <f t="shared" si="6"/>
        <v>1</v>
      </c>
      <c r="V24" s="13"/>
      <c r="W24" s="13"/>
    </row>
    <row r="25" spans="1:23" s="54" customFormat="1" ht="58.8" customHeight="1" thickBot="1">
      <c r="A25" s="13"/>
      <c r="B25" s="12">
        <v>14</v>
      </c>
      <c r="C25" s="82" t="s">
        <v>35</v>
      </c>
      <c r="D25" s="83">
        <v>119</v>
      </c>
      <c r="E25" s="84">
        <v>739</v>
      </c>
      <c r="F25" s="157">
        <v>57</v>
      </c>
      <c r="G25" s="150">
        <v>83.890000000000015</v>
      </c>
      <c r="H25" s="157">
        <v>57</v>
      </c>
      <c r="I25" s="150">
        <v>83.890000000000015</v>
      </c>
      <c r="J25" s="183">
        <v>57</v>
      </c>
      <c r="K25" s="150">
        <v>83.890000000000015</v>
      </c>
      <c r="L25" s="157">
        <v>57</v>
      </c>
      <c r="M25" s="150">
        <v>83.890000000000015</v>
      </c>
      <c r="N25" s="67">
        <v>246</v>
      </c>
      <c r="O25" s="50">
        <v>1489</v>
      </c>
      <c r="P25" s="25" t="e">
        <f>#REF!+#REF!+J25</f>
        <v>#REF!</v>
      </c>
      <c r="Q25" s="153" t="e">
        <f>#REF!+#REF!+K25</f>
        <v>#REF!</v>
      </c>
      <c r="R25" s="194">
        <f t="shared" ref="R25:S28" si="7">J25/F25</f>
        <v>1</v>
      </c>
      <c r="S25" s="202">
        <f t="shared" si="7"/>
        <v>1</v>
      </c>
      <c r="T25" s="192">
        <f t="shared" si="6"/>
        <v>1</v>
      </c>
      <c r="U25" s="200">
        <f t="shared" si="6"/>
        <v>1</v>
      </c>
      <c r="V25" s="13"/>
      <c r="W25" s="13"/>
    </row>
    <row r="26" spans="1:23" s="54" customFormat="1" ht="58.8" customHeight="1">
      <c r="A26" s="13"/>
      <c r="B26" s="12">
        <v>15</v>
      </c>
      <c r="C26" s="82" t="s">
        <v>36</v>
      </c>
      <c r="D26" s="83">
        <v>441</v>
      </c>
      <c r="E26" s="84">
        <v>1705</v>
      </c>
      <c r="F26" s="157">
        <v>176</v>
      </c>
      <c r="G26" s="150">
        <v>831.68001000000004</v>
      </c>
      <c r="H26" s="157">
        <v>176</v>
      </c>
      <c r="I26" s="150">
        <v>831.68001000000004</v>
      </c>
      <c r="J26" s="183">
        <v>176</v>
      </c>
      <c r="K26" s="150">
        <v>831.68001000000004</v>
      </c>
      <c r="L26" s="157">
        <v>176</v>
      </c>
      <c r="M26" s="150">
        <v>831.68001000000004</v>
      </c>
      <c r="N26" s="67">
        <v>3329</v>
      </c>
      <c r="O26" s="50">
        <v>8013</v>
      </c>
      <c r="P26" s="25" t="e">
        <f>#REF!+#REF!+J26</f>
        <v>#REF!</v>
      </c>
      <c r="Q26" s="153" t="e">
        <f>#REF!+#REF!+K26</f>
        <v>#REF!</v>
      </c>
      <c r="R26" s="192">
        <f t="shared" si="7"/>
        <v>1</v>
      </c>
      <c r="S26" s="200">
        <f t="shared" si="7"/>
        <v>1</v>
      </c>
      <c r="T26" s="192">
        <f t="shared" si="6"/>
        <v>1</v>
      </c>
      <c r="U26" s="200">
        <f t="shared" si="6"/>
        <v>1</v>
      </c>
      <c r="V26" s="13"/>
      <c r="W26" s="13"/>
    </row>
    <row r="27" spans="1:23" s="54" customFormat="1" ht="58.8" customHeight="1">
      <c r="A27" s="13"/>
      <c r="B27" s="12">
        <v>16</v>
      </c>
      <c r="C27" s="82" t="s">
        <v>37</v>
      </c>
      <c r="D27" s="83">
        <v>909</v>
      </c>
      <c r="E27" s="84">
        <v>4580</v>
      </c>
      <c r="F27" s="157">
        <v>581</v>
      </c>
      <c r="G27" s="150">
        <v>255.32068999999998</v>
      </c>
      <c r="H27" s="157">
        <v>581</v>
      </c>
      <c r="I27" s="150">
        <v>255.32068999999998</v>
      </c>
      <c r="J27" s="183">
        <v>581</v>
      </c>
      <c r="K27" s="150">
        <v>255.32068999999998</v>
      </c>
      <c r="L27" s="157">
        <v>581</v>
      </c>
      <c r="M27" s="150">
        <v>255.32068999999998</v>
      </c>
      <c r="N27" s="67">
        <v>21053</v>
      </c>
      <c r="O27" s="25">
        <v>7682</v>
      </c>
      <c r="P27" s="25" t="e">
        <f>#REF!+#REF!+J27</f>
        <v>#REF!</v>
      </c>
      <c r="Q27" s="153" t="e">
        <f>#REF!+#REF!+K27</f>
        <v>#REF!</v>
      </c>
      <c r="R27" s="192">
        <f t="shared" si="7"/>
        <v>1</v>
      </c>
      <c r="S27" s="200">
        <f t="shared" si="7"/>
        <v>1</v>
      </c>
      <c r="T27" s="192">
        <f t="shared" si="6"/>
        <v>1</v>
      </c>
      <c r="U27" s="200">
        <f t="shared" si="6"/>
        <v>1</v>
      </c>
      <c r="V27" s="13"/>
      <c r="W27" s="13"/>
    </row>
    <row r="28" spans="1:23" s="54" customFormat="1" ht="58.8" customHeight="1">
      <c r="A28" s="13"/>
      <c r="B28" s="12">
        <v>17</v>
      </c>
      <c r="C28" s="82" t="s">
        <v>38</v>
      </c>
      <c r="D28" s="83">
        <v>302</v>
      </c>
      <c r="E28" s="84">
        <v>1487</v>
      </c>
      <c r="F28" s="157">
        <v>426</v>
      </c>
      <c r="G28" s="150">
        <v>991.59630999999899</v>
      </c>
      <c r="H28" s="157">
        <v>426</v>
      </c>
      <c r="I28" s="150">
        <v>991.59630999999899</v>
      </c>
      <c r="J28" s="183">
        <v>426</v>
      </c>
      <c r="K28" s="150">
        <v>991.59630999999899</v>
      </c>
      <c r="L28" s="157">
        <v>426</v>
      </c>
      <c r="M28" s="150">
        <v>991.59630999999899</v>
      </c>
      <c r="N28" s="67">
        <v>2761</v>
      </c>
      <c r="O28" s="50">
        <v>13425</v>
      </c>
      <c r="P28" s="25" t="e">
        <f>#REF!+#REF!+J28</f>
        <v>#REF!</v>
      </c>
      <c r="Q28" s="153" t="e">
        <f>#REF!+#REF!+K28</f>
        <v>#REF!</v>
      </c>
      <c r="R28" s="192">
        <f t="shared" si="7"/>
        <v>1</v>
      </c>
      <c r="S28" s="200">
        <f t="shared" si="7"/>
        <v>1</v>
      </c>
      <c r="T28" s="192">
        <f t="shared" si="6"/>
        <v>1</v>
      </c>
      <c r="U28" s="200">
        <f t="shared" si="6"/>
        <v>1</v>
      </c>
      <c r="V28" s="13"/>
      <c r="W28" s="13"/>
    </row>
    <row r="29" spans="1:23" s="54" customFormat="1" ht="58.8" customHeight="1">
      <c r="A29" s="13"/>
      <c r="B29" s="12">
        <v>18</v>
      </c>
      <c r="C29" s="82" t="s">
        <v>39</v>
      </c>
      <c r="D29" s="83">
        <v>0</v>
      </c>
      <c r="E29" s="84">
        <v>0</v>
      </c>
      <c r="F29" s="157">
        <v>0</v>
      </c>
      <c r="G29" s="150">
        <v>0</v>
      </c>
      <c r="H29" s="157">
        <f t="shared" ref="H29:H45" si="8">F29</f>
        <v>0</v>
      </c>
      <c r="I29" s="150">
        <f t="shared" ref="I29:I45" si="9">G29</f>
        <v>0</v>
      </c>
      <c r="J29" s="183">
        <v>0</v>
      </c>
      <c r="K29" s="150">
        <v>0</v>
      </c>
      <c r="L29" s="157">
        <f t="shared" ref="L29:L38" si="10">N29+J29</f>
        <v>0</v>
      </c>
      <c r="M29" s="150">
        <f t="shared" ref="M29:M38" si="11">O29+K29</f>
        <v>0</v>
      </c>
      <c r="N29" s="67">
        <v>0</v>
      </c>
      <c r="O29" s="50">
        <v>0</v>
      </c>
      <c r="P29" s="25" t="e">
        <f>#REF!+#REF!+J29</f>
        <v>#REF!</v>
      </c>
      <c r="Q29" s="153" t="e">
        <f>#REF!+#REF!+K29</f>
        <v>#REF!</v>
      </c>
      <c r="R29" s="192">
        <v>0</v>
      </c>
      <c r="S29" s="200">
        <v>0</v>
      </c>
      <c r="T29" s="192">
        <v>0</v>
      </c>
      <c r="U29" s="200">
        <v>0</v>
      </c>
      <c r="V29" s="13"/>
      <c r="W29" s="13"/>
    </row>
    <row r="30" spans="1:23" s="54" customFormat="1" ht="58.8" customHeight="1">
      <c r="A30" s="13"/>
      <c r="B30" s="12">
        <v>19</v>
      </c>
      <c r="C30" s="46" t="s">
        <v>40</v>
      </c>
      <c r="D30" s="26">
        <v>2</v>
      </c>
      <c r="E30" s="27">
        <v>10</v>
      </c>
      <c r="F30" s="157">
        <v>128</v>
      </c>
      <c r="G30" s="150">
        <v>720.44</v>
      </c>
      <c r="H30" s="157">
        <v>128</v>
      </c>
      <c r="I30" s="150">
        <v>720.44</v>
      </c>
      <c r="J30" s="183">
        <v>128</v>
      </c>
      <c r="K30" s="150">
        <v>720.44</v>
      </c>
      <c r="L30" s="157">
        <v>128</v>
      </c>
      <c r="M30" s="150">
        <v>720</v>
      </c>
      <c r="N30" s="67">
        <v>13</v>
      </c>
      <c r="O30" s="50">
        <v>72</v>
      </c>
      <c r="P30" s="25" t="e">
        <f>#REF!+#REF!+J30</f>
        <v>#REF!</v>
      </c>
      <c r="Q30" s="153" t="e">
        <f>#REF!+#REF!+K30</f>
        <v>#REF!</v>
      </c>
      <c r="R30" s="192">
        <v>1</v>
      </c>
      <c r="S30" s="200">
        <v>1</v>
      </c>
      <c r="T30" s="192">
        <v>1</v>
      </c>
      <c r="U30" s="200">
        <v>1</v>
      </c>
      <c r="V30" s="13"/>
      <c r="W30" s="13"/>
    </row>
    <row r="31" spans="1:23" s="54" customFormat="1" ht="58.8" customHeight="1">
      <c r="A31" s="13"/>
      <c r="B31" s="12">
        <v>20</v>
      </c>
      <c r="C31" s="46" t="s">
        <v>41</v>
      </c>
      <c r="D31" s="26">
        <v>0</v>
      </c>
      <c r="E31" s="27">
        <v>0</v>
      </c>
      <c r="F31" s="157">
        <v>0</v>
      </c>
      <c r="G31" s="150">
        <v>0</v>
      </c>
      <c r="H31" s="157">
        <v>0</v>
      </c>
      <c r="I31" s="150">
        <f t="shared" si="9"/>
        <v>0</v>
      </c>
      <c r="J31" s="183">
        <v>0</v>
      </c>
      <c r="K31" s="150">
        <v>0</v>
      </c>
      <c r="L31" s="157">
        <v>0</v>
      </c>
      <c r="M31" s="150">
        <v>0</v>
      </c>
      <c r="N31" s="67">
        <v>177</v>
      </c>
      <c r="O31" s="50">
        <v>266</v>
      </c>
      <c r="P31" s="25">
        <v>177</v>
      </c>
      <c r="Q31" s="153">
        <v>266</v>
      </c>
      <c r="R31" s="192">
        <v>0</v>
      </c>
      <c r="S31" s="200">
        <v>0</v>
      </c>
      <c r="T31" s="192">
        <v>0</v>
      </c>
      <c r="U31" s="200">
        <v>0</v>
      </c>
      <c r="V31" s="13"/>
      <c r="W31" s="13"/>
    </row>
    <row r="32" spans="1:23" s="55" customFormat="1" ht="58.8" customHeight="1">
      <c r="A32" s="44"/>
      <c r="B32" s="12">
        <v>21</v>
      </c>
      <c r="C32" s="46" t="s">
        <v>42</v>
      </c>
      <c r="D32" s="33">
        <v>0</v>
      </c>
      <c r="E32" s="89">
        <v>0</v>
      </c>
      <c r="F32" s="157">
        <v>3341</v>
      </c>
      <c r="G32" s="150">
        <v>8415.5637400000014</v>
      </c>
      <c r="H32" s="157">
        <v>3341</v>
      </c>
      <c r="I32" s="150">
        <v>8415.5637400000014</v>
      </c>
      <c r="J32" s="183">
        <v>3341</v>
      </c>
      <c r="K32" s="150">
        <v>8415.5637400000014</v>
      </c>
      <c r="L32" s="157">
        <v>3341</v>
      </c>
      <c r="M32" s="150">
        <v>8415.5637400000014</v>
      </c>
      <c r="N32" s="67">
        <v>0</v>
      </c>
      <c r="O32" s="50">
        <v>0</v>
      </c>
      <c r="P32" s="25" t="e">
        <f>#REF!+#REF!+J32</f>
        <v>#REF!</v>
      </c>
      <c r="Q32" s="153" t="e">
        <f>#REF!+#REF!+K32</f>
        <v>#REF!</v>
      </c>
      <c r="R32" s="192">
        <f>J32/F32</f>
        <v>1</v>
      </c>
      <c r="S32" s="200">
        <f>K32/G32</f>
        <v>1</v>
      </c>
      <c r="T32" s="192">
        <f t="shared" ref="T32:U32" si="12">L32/H32</f>
        <v>1</v>
      </c>
      <c r="U32" s="200">
        <f t="shared" si="12"/>
        <v>1</v>
      </c>
      <c r="V32" s="44"/>
      <c r="W32" s="44"/>
    </row>
    <row r="33" spans="1:23" s="54" customFormat="1" ht="58.8" customHeight="1">
      <c r="A33" s="13"/>
      <c r="B33" s="12">
        <v>22</v>
      </c>
      <c r="C33" s="46" t="s">
        <v>43</v>
      </c>
      <c r="D33" s="26">
        <v>0</v>
      </c>
      <c r="E33" s="27">
        <v>0</v>
      </c>
      <c r="F33" s="157">
        <v>0</v>
      </c>
      <c r="G33" s="150">
        <v>0</v>
      </c>
      <c r="H33" s="157">
        <f t="shared" si="8"/>
        <v>0</v>
      </c>
      <c r="I33" s="150">
        <f t="shared" si="9"/>
        <v>0</v>
      </c>
      <c r="J33" s="183">
        <v>0</v>
      </c>
      <c r="K33" s="150">
        <v>0</v>
      </c>
      <c r="L33" s="157">
        <f t="shared" si="10"/>
        <v>0</v>
      </c>
      <c r="M33" s="150">
        <f t="shared" si="11"/>
        <v>0</v>
      </c>
      <c r="N33" s="67">
        <v>0</v>
      </c>
      <c r="O33" s="50">
        <v>0</v>
      </c>
      <c r="P33" s="25" t="e">
        <f>#REF!+#REF!+J33</f>
        <v>#REF!</v>
      </c>
      <c r="Q33" s="153" t="e">
        <f>#REF!+#REF!+K33</f>
        <v>#REF!</v>
      </c>
      <c r="R33" s="192">
        <v>0</v>
      </c>
      <c r="S33" s="200">
        <v>0</v>
      </c>
      <c r="T33" s="192">
        <v>0</v>
      </c>
      <c r="U33" s="200">
        <v>0</v>
      </c>
      <c r="V33" s="13"/>
      <c r="W33" s="13"/>
    </row>
    <row r="34" spans="1:23" s="54" customFormat="1" ht="58.8" customHeight="1">
      <c r="A34" s="13"/>
      <c r="B34" s="12">
        <v>23</v>
      </c>
      <c r="C34" s="46" t="s">
        <v>44</v>
      </c>
      <c r="D34" s="26">
        <v>0</v>
      </c>
      <c r="E34" s="27">
        <v>0</v>
      </c>
      <c r="F34" s="157">
        <v>0</v>
      </c>
      <c r="G34" s="150">
        <v>0</v>
      </c>
      <c r="H34" s="157">
        <f t="shared" si="8"/>
        <v>0</v>
      </c>
      <c r="I34" s="150">
        <f t="shared" si="9"/>
        <v>0</v>
      </c>
      <c r="J34" s="183">
        <v>0</v>
      </c>
      <c r="K34" s="150">
        <v>0</v>
      </c>
      <c r="L34" s="157">
        <f t="shared" si="10"/>
        <v>0</v>
      </c>
      <c r="M34" s="150">
        <f t="shared" si="11"/>
        <v>0</v>
      </c>
      <c r="N34" s="67">
        <v>0</v>
      </c>
      <c r="O34" s="50">
        <v>0</v>
      </c>
      <c r="P34" s="25" t="e">
        <f>#REF!+#REF!+J34</f>
        <v>#REF!</v>
      </c>
      <c r="Q34" s="153" t="e">
        <f>#REF!+#REF!+K34</f>
        <v>#REF!</v>
      </c>
      <c r="R34" s="192">
        <v>0</v>
      </c>
      <c r="S34" s="200">
        <v>0</v>
      </c>
      <c r="T34" s="192">
        <v>0</v>
      </c>
      <c r="U34" s="200">
        <v>0</v>
      </c>
      <c r="V34" s="13"/>
      <c r="W34" s="13"/>
    </row>
    <row r="35" spans="1:23" s="54" customFormat="1" ht="58.8" customHeight="1">
      <c r="A35" s="13"/>
      <c r="B35" s="12">
        <v>24</v>
      </c>
      <c r="C35" s="46" t="s">
        <v>57</v>
      </c>
      <c r="D35" s="26"/>
      <c r="E35" s="27"/>
      <c r="F35" s="157">
        <v>890</v>
      </c>
      <c r="G35" s="150">
        <v>1966.6821800000002</v>
      </c>
      <c r="H35" s="157">
        <v>890</v>
      </c>
      <c r="I35" s="150">
        <v>1966.6821800000002</v>
      </c>
      <c r="J35" s="183">
        <v>873</v>
      </c>
      <c r="K35" s="150">
        <v>267.93</v>
      </c>
      <c r="L35" s="157">
        <v>873</v>
      </c>
      <c r="M35" s="150">
        <v>267.93</v>
      </c>
      <c r="N35" s="67"/>
      <c r="O35" s="50"/>
      <c r="P35" s="25"/>
      <c r="Q35" s="153"/>
      <c r="R35" s="192">
        <f t="shared" ref="R35" si="13">J35/F35</f>
        <v>0.98089887640449436</v>
      </c>
      <c r="S35" s="200">
        <f t="shared" ref="S35" si="14">K35/G35</f>
        <v>0.13623451858398392</v>
      </c>
      <c r="T35" s="192">
        <f t="shared" ref="T35" si="15">L35/H35</f>
        <v>0.98089887640449436</v>
      </c>
      <c r="U35" s="200">
        <f t="shared" ref="U35" si="16">M35/I35</f>
        <v>0.13623451858398392</v>
      </c>
      <c r="V35" s="13"/>
      <c r="W35" s="13"/>
    </row>
    <row r="36" spans="1:23" s="54" customFormat="1" ht="58.8" customHeight="1">
      <c r="A36" s="13"/>
      <c r="B36" s="12">
        <v>24</v>
      </c>
      <c r="C36" s="46" t="s">
        <v>45</v>
      </c>
      <c r="D36" s="26">
        <v>0</v>
      </c>
      <c r="E36" s="27">
        <v>0</v>
      </c>
      <c r="F36" s="157">
        <v>0</v>
      </c>
      <c r="G36" s="150">
        <v>0</v>
      </c>
      <c r="H36" s="157">
        <f t="shared" si="8"/>
        <v>0</v>
      </c>
      <c r="I36" s="150">
        <f t="shared" si="9"/>
        <v>0</v>
      </c>
      <c r="J36" s="183">
        <v>0</v>
      </c>
      <c r="K36" s="150">
        <v>0</v>
      </c>
      <c r="L36" s="157">
        <f t="shared" si="10"/>
        <v>0</v>
      </c>
      <c r="M36" s="150">
        <f t="shared" si="11"/>
        <v>0</v>
      </c>
      <c r="N36" s="67">
        <v>0</v>
      </c>
      <c r="O36" s="50">
        <v>0</v>
      </c>
      <c r="P36" s="25" t="e">
        <f>#REF!+#REF!+J36</f>
        <v>#REF!</v>
      </c>
      <c r="Q36" s="153" t="e">
        <f>#REF!+#REF!+K36</f>
        <v>#REF!</v>
      </c>
      <c r="R36" s="192">
        <v>0</v>
      </c>
      <c r="S36" s="200">
        <v>0</v>
      </c>
      <c r="T36" s="192">
        <v>0</v>
      </c>
      <c r="U36" s="200">
        <v>0</v>
      </c>
      <c r="V36" s="13"/>
      <c r="W36" s="13"/>
    </row>
    <row r="37" spans="1:23" s="54" customFormat="1" ht="58.8" customHeight="1">
      <c r="A37" s="13"/>
      <c r="B37" s="12">
        <v>25</v>
      </c>
      <c r="C37" s="46" t="s">
        <v>46</v>
      </c>
      <c r="D37" s="26">
        <v>0</v>
      </c>
      <c r="E37" s="27">
        <v>0</v>
      </c>
      <c r="F37" s="157">
        <v>0</v>
      </c>
      <c r="G37" s="150">
        <v>0</v>
      </c>
      <c r="H37" s="157">
        <f t="shared" si="8"/>
        <v>0</v>
      </c>
      <c r="I37" s="150">
        <f t="shared" si="9"/>
        <v>0</v>
      </c>
      <c r="J37" s="183">
        <v>0</v>
      </c>
      <c r="K37" s="150">
        <v>0</v>
      </c>
      <c r="L37" s="157">
        <f t="shared" si="10"/>
        <v>0</v>
      </c>
      <c r="M37" s="150">
        <f t="shared" si="11"/>
        <v>0</v>
      </c>
      <c r="N37" s="67">
        <v>0</v>
      </c>
      <c r="O37" s="50">
        <v>0</v>
      </c>
      <c r="P37" s="25" t="e">
        <f>#REF!+#REF!+J37</f>
        <v>#REF!</v>
      </c>
      <c r="Q37" s="153" t="e">
        <f>#REF!+#REF!+K37</f>
        <v>#REF!</v>
      </c>
      <c r="R37" s="192">
        <v>0</v>
      </c>
      <c r="S37" s="200">
        <v>0</v>
      </c>
      <c r="T37" s="192">
        <v>0</v>
      </c>
      <c r="U37" s="200">
        <v>0</v>
      </c>
      <c r="V37" s="13"/>
      <c r="W37" s="13"/>
    </row>
    <row r="38" spans="1:23" s="19" customFormat="1" ht="58.8" customHeight="1" thickBot="1">
      <c r="A38" s="44"/>
      <c r="B38" s="15">
        <v>26</v>
      </c>
      <c r="C38" s="46" t="s">
        <v>47</v>
      </c>
      <c r="D38" s="33">
        <v>0</v>
      </c>
      <c r="E38" s="38">
        <v>0</v>
      </c>
      <c r="F38" s="154">
        <v>0</v>
      </c>
      <c r="G38" s="147">
        <v>0</v>
      </c>
      <c r="H38" s="154">
        <f t="shared" si="8"/>
        <v>0</v>
      </c>
      <c r="I38" s="147">
        <f t="shared" si="9"/>
        <v>0</v>
      </c>
      <c r="J38" s="89">
        <v>0</v>
      </c>
      <c r="K38" s="147">
        <v>0</v>
      </c>
      <c r="L38" s="154">
        <f t="shared" si="10"/>
        <v>0</v>
      </c>
      <c r="M38" s="147">
        <f t="shared" si="11"/>
        <v>0</v>
      </c>
      <c r="N38" s="29">
        <v>0</v>
      </c>
      <c r="O38" s="66">
        <v>0</v>
      </c>
      <c r="P38" s="28" t="e">
        <f>#REF!+#REF!+J38</f>
        <v>#REF!</v>
      </c>
      <c r="Q38" s="38" t="e">
        <f>#REF!+#REF!+K38</f>
        <v>#REF!</v>
      </c>
      <c r="R38" s="193">
        <v>0</v>
      </c>
      <c r="S38" s="201">
        <v>0</v>
      </c>
      <c r="T38" s="193">
        <v>0</v>
      </c>
      <c r="U38" s="201">
        <v>0</v>
      </c>
      <c r="V38" s="44"/>
      <c r="W38" s="44"/>
    </row>
    <row r="39" spans="1:23" s="14" customFormat="1" ht="51" customHeight="1" thickBot="1">
      <c r="A39" s="13"/>
      <c r="B39" s="16"/>
      <c r="C39" s="70" t="s">
        <v>5</v>
      </c>
      <c r="D39" s="71">
        <f t="shared" ref="D39:E39" si="17">SUM(D24:D38)</f>
        <v>2562</v>
      </c>
      <c r="E39" s="72">
        <f t="shared" si="17"/>
        <v>10914</v>
      </c>
      <c r="F39" s="158">
        <f t="shared" ref="F39:Q39" si="18">SUM(F24:F38)</f>
        <v>6019</v>
      </c>
      <c r="G39" s="151">
        <f t="shared" si="18"/>
        <v>15144.00995</v>
      </c>
      <c r="H39" s="158">
        <f t="shared" si="18"/>
        <v>6019</v>
      </c>
      <c r="I39" s="151">
        <f t="shared" si="18"/>
        <v>15144.00995</v>
      </c>
      <c r="J39" s="186">
        <f t="shared" si="18"/>
        <v>6002</v>
      </c>
      <c r="K39" s="151">
        <f t="shared" si="18"/>
        <v>13445.25777</v>
      </c>
      <c r="L39" s="158">
        <f t="shared" si="18"/>
        <v>6002</v>
      </c>
      <c r="M39" s="151">
        <f t="shared" si="18"/>
        <v>13444.817770000001</v>
      </c>
      <c r="N39" s="144">
        <f t="shared" si="18"/>
        <v>30088</v>
      </c>
      <c r="O39" s="68">
        <f t="shared" si="18"/>
        <v>38316</v>
      </c>
      <c r="P39" s="68" t="e">
        <f t="shared" si="18"/>
        <v>#REF!</v>
      </c>
      <c r="Q39" s="158" t="e">
        <f t="shared" si="18"/>
        <v>#REF!</v>
      </c>
      <c r="R39" s="196">
        <f>J39/F39</f>
        <v>0.99717561056653925</v>
      </c>
      <c r="S39" s="204">
        <f>K39/G39</f>
        <v>0.8878267918729148</v>
      </c>
      <c r="T39" s="194">
        <f>L39/H39</f>
        <v>0.99717561056653925</v>
      </c>
      <c r="U39" s="202">
        <f>M39/I39</f>
        <v>0.88779773748101654</v>
      </c>
      <c r="V39" s="13"/>
      <c r="W39" s="13"/>
    </row>
    <row r="40" spans="1:23" s="14" customFormat="1" ht="55.2" customHeight="1" thickBot="1">
      <c r="A40" s="13"/>
      <c r="B40" s="77" t="s">
        <v>16</v>
      </c>
      <c r="C40" s="78" t="s">
        <v>6</v>
      </c>
      <c r="D40" s="79"/>
      <c r="E40" s="80"/>
      <c r="F40" s="165"/>
      <c r="G40" s="172"/>
      <c r="H40" s="179">
        <f t="shared" si="8"/>
        <v>0</v>
      </c>
      <c r="I40" s="182">
        <f t="shared" si="9"/>
        <v>0</v>
      </c>
      <c r="J40" s="187"/>
      <c r="K40" s="172"/>
      <c r="L40" s="179"/>
      <c r="M40" s="182"/>
      <c r="N40" s="160"/>
      <c r="O40" s="52"/>
      <c r="P40" s="23"/>
      <c r="Q40" s="80"/>
      <c r="R40" s="197"/>
      <c r="S40" s="205"/>
      <c r="T40" s="197"/>
      <c r="U40" s="205"/>
      <c r="V40" s="13"/>
      <c r="W40" s="13"/>
    </row>
    <row r="41" spans="1:23" s="54" customFormat="1" ht="51" customHeight="1" thickBot="1">
      <c r="A41" s="13"/>
      <c r="B41" s="16">
        <v>27</v>
      </c>
      <c r="C41" s="17" t="s">
        <v>48</v>
      </c>
      <c r="D41" s="90">
        <v>1026</v>
      </c>
      <c r="E41" s="91">
        <v>1245</v>
      </c>
      <c r="F41" s="166">
        <v>2890</v>
      </c>
      <c r="G41" s="173">
        <v>3797.6599999999994</v>
      </c>
      <c r="H41" s="166">
        <v>2890</v>
      </c>
      <c r="I41" s="173">
        <v>3797.6599999999994</v>
      </c>
      <c r="J41" s="188">
        <v>2890</v>
      </c>
      <c r="K41" s="173">
        <v>3797.6599999999994</v>
      </c>
      <c r="L41" s="166">
        <v>2890</v>
      </c>
      <c r="M41" s="173">
        <v>3797.6599999999994</v>
      </c>
      <c r="N41" s="92">
        <v>5957</v>
      </c>
      <c r="O41" s="93">
        <v>7144</v>
      </c>
      <c r="P41" s="57" t="e">
        <f>#REF!+#REF!+J41</f>
        <v>#REF!</v>
      </c>
      <c r="Q41" s="159" t="e">
        <f>#REF!+#REF!+K41</f>
        <v>#REF!</v>
      </c>
      <c r="R41" s="194">
        <f t="shared" ref="R41:U42" si="19">J41/F41</f>
        <v>1</v>
      </c>
      <c r="S41" s="202">
        <f t="shared" si="19"/>
        <v>1</v>
      </c>
      <c r="T41" s="194">
        <f t="shared" si="19"/>
        <v>1</v>
      </c>
      <c r="U41" s="202">
        <f t="shared" si="19"/>
        <v>1</v>
      </c>
      <c r="V41" s="13"/>
      <c r="W41" s="13"/>
    </row>
    <row r="42" spans="1:23" s="14" customFormat="1" ht="51" customHeight="1" thickBot="1">
      <c r="A42" s="13"/>
      <c r="B42" s="16"/>
      <c r="C42" s="17" t="s">
        <v>5</v>
      </c>
      <c r="D42" s="34">
        <f t="shared" ref="D42:K42" si="20">SUM(D41:D41)</f>
        <v>1026</v>
      </c>
      <c r="E42" s="37">
        <f t="shared" si="20"/>
        <v>1245</v>
      </c>
      <c r="F42" s="155">
        <f t="shared" ref="F42:G42" si="21">SUM(F41:F41)</f>
        <v>2890</v>
      </c>
      <c r="G42" s="148">
        <f t="shared" si="21"/>
        <v>3797.6599999999994</v>
      </c>
      <c r="H42" s="166">
        <f t="shared" si="8"/>
        <v>2890</v>
      </c>
      <c r="I42" s="173">
        <f t="shared" si="9"/>
        <v>3797.6599999999994</v>
      </c>
      <c r="J42" s="184">
        <f t="shared" si="20"/>
        <v>2890</v>
      </c>
      <c r="K42" s="148">
        <f t="shared" si="20"/>
        <v>3797.6599999999994</v>
      </c>
      <c r="L42" s="166">
        <v>2890</v>
      </c>
      <c r="M42" s="173">
        <v>3798</v>
      </c>
      <c r="N42" s="47">
        <v>5957</v>
      </c>
      <c r="O42" s="51">
        <v>7144</v>
      </c>
      <c r="P42" s="31" t="e">
        <f t="shared" ref="P42:Q42" si="22">SUM(P41:P41)</f>
        <v>#REF!</v>
      </c>
      <c r="Q42" s="37" t="e">
        <f t="shared" si="22"/>
        <v>#REF!</v>
      </c>
      <c r="R42" s="194">
        <f t="shared" si="19"/>
        <v>1</v>
      </c>
      <c r="S42" s="202">
        <f t="shared" ref="S42" si="23">K42/G42</f>
        <v>1</v>
      </c>
      <c r="T42" s="194">
        <f>T41</f>
        <v>1</v>
      </c>
      <c r="U42" s="202">
        <f>U41</f>
        <v>1</v>
      </c>
      <c r="V42" s="13"/>
      <c r="W42" s="13"/>
    </row>
    <row r="43" spans="1:23" s="14" customFormat="1" ht="51" customHeight="1">
      <c r="A43" s="13"/>
      <c r="B43" s="18" t="s">
        <v>17</v>
      </c>
      <c r="C43" s="61" t="s">
        <v>7</v>
      </c>
      <c r="D43" s="62"/>
      <c r="E43" s="63"/>
      <c r="F43" s="167"/>
      <c r="G43" s="174"/>
      <c r="H43" s="164"/>
      <c r="I43" s="171"/>
      <c r="J43" s="189"/>
      <c r="K43" s="174"/>
      <c r="L43" s="164"/>
      <c r="M43" s="171"/>
      <c r="N43" s="161"/>
      <c r="O43" s="65"/>
      <c r="P43" s="64"/>
      <c r="Q43" s="63"/>
      <c r="R43" s="198"/>
      <c r="S43" s="203"/>
      <c r="T43" s="198"/>
      <c r="U43" s="203"/>
      <c r="V43" s="13"/>
      <c r="W43" s="13"/>
    </row>
    <row r="44" spans="1:23" s="14" customFormat="1" ht="51" customHeight="1" thickBot="1">
      <c r="A44" s="13"/>
      <c r="B44" s="15">
        <v>28</v>
      </c>
      <c r="C44" s="46" t="s">
        <v>49</v>
      </c>
      <c r="D44" s="26">
        <v>2</v>
      </c>
      <c r="E44" s="39">
        <v>1</v>
      </c>
      <c r="F44" s="154">
        <v>28</v>
      </c>
      <c r="G44" s="147">
        <v>43.84</v>
      </c>
      <c r="H44" s="154">
        <v>28</v>
      </c>
      <c r="I44" s="147">
        <v>43.84</v>
      </c>
      <c r="J44" s="89">
        <v>6</v>
      </c>
      <c r="K44" s="147">
        <v>3</v>
      </c>
      <c r="L44" s="154">
        <v>6</v>
      </c>
      <c r="M44" s="147">
        <v>3</v>
      </c>
      <c r="N44" s="29">
        <v>10</v>
      </c>
      <c r="O44" s="66">
        <v>5</v>
      </c>
      <c r="P44" s="28" t="e">
        <f>#REF!+#REF!+J44</f>
        <v>#REF!</v>
      </c>
      <c r="Q44" s="38" t="e">
        <f>#REF!+#REF!+K44</f>
        <v>#REF!</v>
      </c>
      <c r="R44" s="193">
        <f t="shared" ref="R44:U51" si="24">J44/F44</f>
        <v>0.21428571428571427</v>
      </c>
      <c r="S44" s="201">
        <f t="shared" si="24"/>
        <v>6.8430656934306569E-2</v>
      </c>
      <c r="T44" s="193">
        <f t="shared" si="24"/>
        <v>0.21428571428571427</v>
      </c>
      <c r="U44" s="201">
        <f t="shared" si="24"/>
        <v>6.8430656934306569E-2</v>
      </c>
      <c r="V44" s="13"/>
      <c r="W44" s="13"/>
    </row>
    <row r="45" spans="1:23" s="14" customFormat="1" ht="51" customHeight="1" thickBot="1">
      <c r="A45" s="13"/>
      <c r="B45" s="16"/>
      <c r="C45" s="17" t="s">
        <v>5</v>
      </c>
      <c r="D45" s="34">
        <f t="shared" ref="D45:Q45" si="25">SUM(D44:D44)</f>
        <v>2</v>
      </c>
      <c r="E45" s="37">
        <f t="shared" si="25"/>
        <v>1</v>
      </c>
      <c r="F45" s="155">
        <f t="shared" ref="F45:G45" si="26">SUM(F44:F44)</f>
        <v>28</v>
      </c>
      <c r="G45" s="148">
        <f t="shared" si="26"/>
        <v>43.84</v>
      </c>
      <c r="H45" s="166">
        <f t="shared" si="8"/>
        <v>28</v>
      </c>
      <c r="I45" s="173">
        <f t="shared" si="9"/>
        <v>43.84</v>
      </c>
      <c r="J45" s="184">
        <f t="shared" si="25"/>
        <v>6</v>
      </c>
      <c r="K45" s="148">
        <f t="shared" si="25"/>
        <v>3</v>
      </c>
      <c r="L45" s="166">
        <v>6</v>
      </c>
      <c r="M45" s="173">
        <v>3</v>
      </c>
      <c r="N45" s="47">
        <v>10</v>
      </c>
      <c r="O45" s="51">
        <v>5</v>
      </c>
      <c r="P45" s="31" t="e">
        <f t="shared" si="25"/>
        <v>#REF!</v>
      </c>
      <c r="Q45" s="37" t="e">
        <f t="shared" si="25"/>
        <v>#REF!</v>
      </c>
      <c r="R45" s="194">
        <f t="shared" si="24"/>
        <v>0.21428571428571427</v>
      </c>
      <c r="S45" s="202">
        <f t="shared" si="24"/>
        <v>6.8430656934306569E-2</v>
      </c>
      <c r="T45" s="194">
        <f t="shared" si="24"/>
        <v>0.21428571428571427</v>
      </c>
      <c r="U45" s="202">
        <f t="shared" si="24"/>
        <v>6.8430656934306569E-2</v>
      </c>
      <c r="V45" s="13"/>
      <c r="W45" s="13"/>
    </row>
    <row r="46" spans="1:23" s="14" customFormat="1" ht="70.8" customHeight="1" thickBot="1">
      <c r="A46" s="13"/>
      <c r="B46" s="20"/>
      <c r="C46" s="21" t="s">
        <v>8</v>
      </c>
      <c r="D46" s="22"/>
      <c r="E46" s="40"/>
      <c r="F46" s="168"/>
      <c r="G46" s="175"/>
      <c r="H46" s="179"/>
      <c r="I46" s="182"/>
      <c r="J46" s="190"/>
      <c r="K46" s="175"/>
      <c r="L46" s="179"/>
      <c r="M46" s="182"/>
      <c r="N46" s="160"/>
      <c r="O46" s="52"/>
      <c r="P46" s="23"/>
      <c r="Q46" s="80"/>
      <c r="R46" s="197"/>
      <c r="S46" s="205"/>
      <c r="T46" s="194"/>
      <c r="U46" s="205"/>
      <c r="V46" s="13"/>
      <c r="W46" s="13"/>
    </row>
    <row r="47" spans="1:23" s="14" customFormat="1" ht="51" customHeight="1" thickBot="1">
      <c r="A47" s="13"/>
      <c r="B47" s="16"/>
      <c r="C47" s="17" t="s">
        <v>9</v>
      </c>
      <c r="D47" s="34">
        <f t="shared" ref="D47:Q47" si="27">SUM(D22+D39)</f>
        <v>77662</v>
      </c>
      <c r="E47" s="37">
        <f t="shared" si="27"/>
        <v>66149</v>
      </c>
      <c r="F47" s="155">
        <f t="shared" ref="F47:I47" si="28">SUM(F22+F39)</f>
        <v>19765.25</v>
      </c>
      <c r="G47" s="148">
        <f t="shared" si="28"/>
        <v>44269.364998699995</v>
      </c>
      <c r="H47" s="155">
        <f t="shared" si="28"/>
        <v>19765.25</v>
      </c>
      <c r="I47" s="148">
        <f t="shared" si="28"/>
        <v>44269.364998699995</v>
      </c>
      <c r="J47" s="184">
        <f>J39+J22</f>
        <v>19530</v>
      </c>
      <c r="K47" s="148">
        <f>K39+K22</f>
        <v>42031.650318699991</v>
      </c>
      <c r="L47" s="155">
        <f t="shared" ref="L47:M47" si="29">L39+L22</f>
        <v>19530</v>
      </c>
      <c r="M47" s="148">
        <f t="shared" si="29"/>
        <v>42031.210318699996</v>
      </c>
      <c r="N47" s="47">
        <v>192380</v>
      </c>
      <c r="O47" s="51">
        <v>210855</v>
      </c>
      <c r="P47" s="31" t="e">
        <f t="shared" si="27"/>
        <v>#REF!</v>
      </c>
      <c r="Q47" s="37" t="e">
        <f t="shared" si="27"/>
        <v>#REF!</v>
      </c>
      <c r="R47" s="194">
        <f t="shared" ref="R47:U49" si="30">J47/F47</f>
        <v>0.9880977979028851</v>
      </c>
      <c r="S47" s="202">
        <f t="shared" si="30"/>
        <v>0.94945229776696105</v>
      </c>
      <c r="T47" s="194">
        <f t="shared" si="24"/>
        <v>0.9880977979028851</v>
      </c>
      <c r="U47" s="202">
        <f t="shared" si="30"/>
        <v>0.94944235861377901</v>
      </c>
      <c r="V47" s="13"/>
      <c r="W47" s="13"/>
    </row>
    <row r="48" spans="1:23" s="14" customFormat="1" ht="51" customHeight="1" thickBot="1">
      <c r="A48" s="13"/>
      <c r="B48" s="16"/>
      <c r="C48" s="17" t="s">
        <v>10</v>
      </c>
      <c r="D48" s="34">
        <f t="shared" ref="D48:Q48" si="31">SUM(D42)</f>
        <v>1026</v>
      </c>
      <c r="E48" s="37">
        <f t="shared" si="31"/>
        <v>1245</v>
      </c>
      <c r="F48" s="155">
        <f t="shared" ref="F48:M48" si="32">SUM(F42)</f>
        <v>2890</v>
      </c>
      <c r="G48" s="148">
        <f t="shared" si="32"/>
        <v>3797.6599999999994</v>
      </c>
      <c r="H48" s="155">
        <f t="shared" si="32"/>
        <v>2890</v>
      </c>
      <c r="I48" s="148">
        <f t="shared" si="32"/>
        <v>3797.6599999999994</v>
      </c>
      <c r="J48" s="184">
        <f t="shared" si="32"/>
        <v>2890</v>
      </c>
      <c r="K48" s="148">
        <f t="shared" si="32"/>
        <v>3797.6599999999994</v>
      </c>
      <c r="L48" s="155">
        <f t="shared" si="32"/>
        <v>2890</v>
      </c>
      <c r="M48" s="148">
        <f t="shared" si="32"/>
        <v>3798</v>
      </c>
      <c r="N48" s="47">
        <v>5957</v>
      </c>
      <c r="O48" s="51">
        <v>7144</v>
      </c>
      <c r="P48" s="31" t="e">
        <f t="shared" si="31"/>
        <v>#REF!</v>
      </c>
      <c r="Q48" s="37" t="e">
        <f t="shared" si="31"/>
        <v>#REF!</v>
      </c>
      <c r="R48" s="194">
        <f t="shared" si="30"/>
        <v>1</v>
      </c>
      <c r="S48" s="202">
        <f t="shared" si="30"/>
        <v>1</v>
      </c>
      <c r="T48" s="194">
        <f t="shared" si="24"/>
        <v>1</v>
      </c>
      <c r="U48" s="202">
        <f t="shared" si="30"/>
        <v>1.0000895288151126</v>
      </c>
      <c r="V48" s="13"/>
      <c r="W48" s="13"/>
    </row>
    <row r="49" spans="1:23" s="14" customFormat="1" ht="51" customHeight="1" thickBot="1">
      <c r="A49" s="13"/>
      <c r="B49" s="81"/>
      <c r="C49" s="17" t="s">
        <v>11</v>
      </c>
      <c r="D49" s="34">
        <f t="shared" ref="D49:E49" si="33">SUM(D47:D48)</f>
        <v>78688</v>
      </c>
      <c r="E49" s="37">
        <f t="shared" si="33"/>
        <v>67394</v>
      </c>
      <c r="F49" s="155">
        <f>F48+F47</f>
        <v>22655.25</v>
      </c>
      <c r="G49" s="148">
        <f t="shared" ref="G49:M49" si="34">G48+G47</f>
        <v>48067.024998699992</v>
      </c>
      <c r="H49" s="155">
        <f t="shared" si="34"/>
        <v>22655.25</v>
      </c>
      <c r="I49" s="148">
        <f t="shared" si="34"/>
        <v>48067.024998699992</v>
      </c>
      <c r="J49" s="184">
        <f t="shared" si="34"/>
        <v>22420</v>
      </c>
      <c r="K49" s="148">
        <f t="shared" si="34"/>
        <v>45829.310318699987</v>
      </c>
      <c r="L49" s="155">
        <f t="shared" si="34"/>
        <v>22420</v>
      </c>
      <c r="M49" s="148">
        <f t="shared" si="34"/>
        <v>45829.210318699996</v>
      </c>
      <c r="N49" s="47">
        <v>198337</v>
      </c>
      <c r="O49" s="51">
        <v>217999</v>
      </c>
      <c r="P49" s="31" t="e">
        <f t="shared" ref="P49:Q49" si="35">SUM(P47:P48)</f>
        <v>#REF!</v>
      </c>
      <c r="Q49" s="37" t="e">
        <f t="shared" si="35"/>
        <v>#REF!</v>
      </c>
      <c r="R49" s="194">
        <f t="shared" si="30"/>
        <v>0.98961609339998458</v>
      </c>
      <c r="S49" s="202">
        <f t="shared" si="30"/>
        <v>0.9534459501069491</v>
      </c>
      <c r="T49" s="194">
        <f t="shared" si="24"/>
        <v>0.98961609339998458</v>
      </c>
      <c r="U49" s="202">
        <f t="shared" si="30"/>
        <v>0.9534438696786306</v>
      </c>
      <c r="V49" s="13"/>
      <c r="W49" s="13"/>
    </row>
    <row r="50" spans="1:23" s="14" customFormat="1" ht="51" customHeight="1" thickBot="1">
      <c r="A50" s="13"/>
      <c r="B50" s="20"/>
      <c r="C50" s="24" t="s">
        <v>13</v>
      </c>
      <c r="D50" s="35"/>
      <c r="E50" s="41"/>
      <c r="F50" s="169"/>
      <c r="G50" s="176"/>
      <c r="H50" s="179"/>
      <c r="I50" s="182"/>
      <c r="J50" s="191"/>
      <c r="K50" s="176"/>
      <c r="L50" s="179"/>
      <c r="M50" s="182"/>
      <c r="N50" s="162"/>
      <c r="O50" s="53"/>
      <c r="P50" s="36"/>
      <c r="Q50" s="41"/>
      <c r="R50" s="197"/>
      <c r="S50" s="205"/>
      <c r="T50" s="194"/>
      <c r="U50" s="205"/>
      <c r="V50" s="13"/>
      <c r="W50" s="13"/>
    </row>
    <row r="51" spans="1:23" s="14" customFormat="1" ht="51" customHeight="1" thickBot="1">
      <c r="A51" s="13"/>
      <c r="B51" s="16"/>
      <c r="C51" s="17" t="s">
        <v>12</v>
      </c>
      <c r="D51" s="34">
        <f t="shared" ref="D51:O51" si="36">SUM(D45+D49)</f>
        <v>78690</v>
      </c>
      <c r="E51" s="37">
        <f t="shared" si="36"/>
        <v>67395</v>
      </c>
      <c r="F51" s="155">
        <f t="shared" ref="F51:L51" si="37">SUM(F45+F49)</f>
        <v>22683.25</v>
      </c>
      <c r="G51" s="148">
        <f t="shared" si="37"/>
        <v>48110.864998699988</v>
      </c>
      <c r="H51" s="155">
        <f t="shared" si="37"/>
        <v>22683.25</v>
      </c>
      <c r="I51" s="148">
        <f t="shared" si="37"/>
        <v>48110.864998699988</v>
      </c>
      <c r="J51" s="184">
        <f t="shared" si="37"/>
        <v>22426</v>
      </c>
      <c r="K51" s="148">
        <f t="shared" si="37"/>
        <v>45832.310318699987</v>
      </c>
      <c r="L51" s="155">
        <f t="shared" si="37"/>
        <v>22426</v>
      </c>
      <c r="M51" s="148">
        <f>M49+M44</f>
        <v>45832.210318699996</v>
      </c>
      <c r="N51" s="47">
        <f t="shared" si="36"/>
        <v>198347</v>
      </c>
      <c r="O51" s="51">
        <f t="shared" si="36"/>
        <v>218004</v>
      </c>
      <c r="P51" s="31" t="e">
        <f t="shared" ref="P51:Q51" si="38">SUM(P45+P49)</f>
        <v>#REF!</v>
      </c>
      <c r="Q51" s="37" t="e">
        <f t="shared" si="38"/>
        <v>#REF!</v>
      </c>
      <c r="R51" s="194">
        <f>J51/F51</f>
        <v>0.98865903254604171</v>
      </c>
      <c r="S51" s="202">
        <f>K51/G51</f>
        <v>0.95263949878968979</v>
      </c>
      <c r="T51" s="194">
        <f t="shared" si="24"/>
        <v>0.98865903254604171</v>
      </c>
      <c r="U51" s="202">
        <f>M51/I51</f>
        <v>0.95263742025711728</v>
      </c>
      <c r="V51" s="13"/>
      <c r="W51" s="13"/>
    </row>
    <row r="52" spans="1:23" s="6" customFormat="1" ht="39.75" customHeight="1">
      <c r="B52" s="2"/>
      <c r="C52" s="9"/>
      <c r="D52" s="9"/>
      <c r="E52" s="9"/>
      <c r="F52" s="59"/>
      <c r="G52" s="59"/>
      <c r="H52" s="59"/>
      <c r="I52" s="59"/>
      <c r="J52" s="59"/>
      <c r="K52" s="59"/>
      <c r="L52" s="59"/>
      <c r="M52" s="59"/>
      <c r="N52" s="9"/>
      <c r="O52" s="9"/>
      <c r="P52" s="9"/>
      <c r="Q52" s="9"/>
      <c r="R52" s="9"/>
      <c r="S52" s="45" t="s">
        <v>50</v>
      </c>
      <c r="T52" s="9"/>
      <c r="U52" s="9"/>
    </row>
    <row r="53" spans="1:23">
      <c r="A53" s="6"/>
      <c r="C53" s="9"/>
      <c r="D53" s="9"/>
      <c r="E53" s="9"/>
      <c r="F53" s="59"/>
      <c r="G53" s="59"/>
      <c r="H53" s="59"/>
      <c r="I53" s="59"/>
      <c r="J53" s="59"/>
      <c r="K53" s="59"/>
      <c r="L53" s="59"/>
      <c r="M53" s="59"/>
      <c r="N53" s="9"/>
      <c r="O53" s="9"/>
      <c r="P53" s="9"/>
      <c r="Q53" s="9"/>
      <c r="R53" s="9"/>
      <c r="S53" s="9"/>
      <c r="T53" s="9"/>
      <c r="U53" s="9"/>
    </row>
    <row r="54" spans="1:23">
      <c r="A54" s="6"/>
    </row>
    <row r="55" spans="1:23">
      <c r="A55" s="6"/>
    </row>
  </sheetData>
  <mergeCells count="34">
    <mergeCell ref="R1:U1"/>
    <mergeCell ref="B2:U2"/>
    <mergeCell ref="T7:T8"/>
    <mergeCell ref="B4:B8"/>
    <mergeCell ref="U7:U8"/>
    <mergeCell ref="R7:R8"/>
    <mergeCell ref="N6:O6"/>
    <mergeCell ref="N7:N8"/>
    <mergeCell ref="O7:O8"/>
    <mergeCell ref="D4:I5"/>
    <mergeCell ref="J6:K6"/>
    <mergeCell ref="J7:J8"/>
    <mergeCell ref="B3:U3"/>
    <mergeCell ref="C4:C8"/>
    <mergeCell ref="T4:U6"/>
    <mergeCell ref="D6:E6"/>
    <mergeCell ref="P6:Q6"/>
    <mergeCell ref="P7:P8"/>
    <mergeCell ref="Q7:Q8"/>
    <mergeCell ref="R4:S6"/>
    <mergeCell ref="J4:Q5"/>
    <mergeCell ref="K7:K8"/>
    <mergeCell ref="S7:S8"/>
    <mergeCell ref="D7:D8"/>
    <mergeCell ref="E7:E8"/>
    <mergeCell ref="F6:G6"/>
    <mergeCell ref="L7:L8"/>
    <mergeCell ref="M7:M8"/>
    <mergeCell ref="H7:H8"/>
    <mergeCell ref="G7:G8"/>
    <mergeCell ref="H6:I6"/>
    <mergeCell ref="I7:I8"/>
    <mergeCell ref="F7:F8"/>
    <mergeCell ref="L6:M6"/>
  </mergeCells>
  <phoneticPr fontId="3" type="noConversion"/>
  <pageMargins left="0.66" right="0" top="1.1599999999999999" bottom="0" header="0.46" footer="0.17"/>
  <pageSetup scale="2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sheet!OLE_LINK3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SLPC</cp:lastModifiedBy>
  <cp:lastPrinted>2021-08-27T11:34:41Z</cp:lastPrinted>
  <dcterms:created xsi:type="dcterms:W3CDTF">1996-10-14T23:33:28Z</dcterms:created>
  <dcterms:modified xsi:type="dcterms:W3CDTF">2021-08-27T11:34:42Z</dcterms:modified>
</cp:coreProperties>
</file>