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08" yWindow="-108" windowWidth="23268" windowHeight="12576"/>
  </bookViews>
  <sheets>
    <sheet name="Sheet3" sheetId="3" r:id="rId1"/>
  </sheets>
  <definedNames>
    <definedName name="_xlnm.Print_Area" localSheetId="0">Sheet3!$A$1:$L$50</definedName>
  </definedNames>
  <calcPr calcId="162913"/>
</workbook>
</file>

<file path=xl/calcChain.xml><?xml version="1.0" encoding="utf-8"?>
<calcChain xmlns="http://schemas.openxmlformats.org/spreadsheetml/2006/main">
  <c r="G45" i="3" l="1"/>
  <c r="G47" i="3" s="1"/>
  <c r="G49" i="3" s="1"/>
  <c r="H40" i="3" l="1"/>
  <c r="G40" i="3"/>
  <c r="H45" i="3"/>
  <c r="H47" i="3" s="1"/>
  <c r="H49" i="3" s="1"/>
  <c r="H43" i="3" l="1"/>
  <c r="G43" i="3" l="1"/>
  <c r="J19" i="3" l="1"/>
  <c r="J22" i="3"/>
  <c r="J23" i="3"/>
  <c r="J24" i="3"/>
  <c r="J25" i="3"/>
  <c r="J26" i="3"/>
  <c r="J27" i="3"/>
  <c r="J28" i="3"/>
  <c r="J29" i="3"/>
  <c r="J30" i="3"/>
  <c r="J31" i="3"/>
  <c r="J33" i="3"/>
  <c r="J34" i="3"/>
  <c r="J35" i="3"/>
  <c r="J36" i="3"/>
  <c r="J39" i="3"/>
  <c r="J42" i="3"/>
  <c r="I22" i="3"/>
  <c r="I23" i="3"/>
  <c r="I24" i="3"/>
  <c r="I25" i="3"/>
  <c r="I26" i="3"/>
  <c r="I27" i="3"/>
  <c r="I28" i="3"/>
  <c r="I29" i="3"/>
  <c r="I30" i="3"/>
  <c r="I31" i="3"/>
  <c r="I33" i="3"/>
  <c r="I34" i="3"/>
  <c r="I35" i="3"/>
  <c r="I36" i="3"/>
  <c r="I39" i="3"/>
  <c r="I42" i="3"/>
  <c r="I9" i="3"/>
  <c r="J9" i="3"/>
  <c r="I10" i="3"/>
  <c r="J10" i="3"/>
  <c r="I11" i="3"/>
  <c r="J11" i="3"/>
  <c r="I12" i="3"/>
  <c r="J12" i="3"/>
  <c r="I13" i="3"/>
  <c r="J13" i="3"/>
  <c r="I14" i="3"/>
  <c r="J14" i="3"/>
  <c r="I15" i="3"/>
  <c r="J15" i="3"/>
  <c r="I16" i="3"/>
  <c r="J16" i="3"/>
  <c r="I17" i="3"/>
  <c r="J17" i="3"/>
  <c r="I18" i="3"/>
  <c r="J18" i="3"/>
  <c r="I19" i="3"/>
  <c r="J8" i="3"/>
  <c r="I8" i="3"/>
  <c r="F43" i="3"/>
  <c r="E43" i="3"/>
  <c r="F40" i="3"/>
  <c r="F46" i="3" s="1"/>
  <c r="E40" i="3"/>
  <c r="E46" i="3" s="1"/>
  <c r="F37" i="3"/>
  <c r="E37" i="3"/>
  <c r="F20" i="3"/>
  <c r="E20" i="3"/>
  <c r="E45" i="3" l="1"/>
  <c r="F45" i="3"/>
  <c r="F47" i="3" s="1"/>
  <c r="F49" i="3" s="1"/>
  <c r="E47" i="3"/>
  <c r="E49" i="3" s="1"/>
  <c r="J43" i="3" l="1"/>
  <c r="I43" i="3"/>
  <c r="L9" i="3" l="1"/>
  <c r="L10" i="3"/>
  <c r="L11" i="3"/>
  <c r="L12" i="3"/>
  <c r="L13" i="3"/>
  <c r="L14" i="3"/>
  <c r="L15" i="3"/>
  <c r="L16" i="3"/>
  <c r="L17" i="3"/>
  <c r="L18" i="3"/>
  <c r="L19" i="3"/>
  <c r="L22" i="3"/>
  <c r="L23" i="3"/>
  <c r="L24" i="3"/>
  <c r="L25" i="3"/>
  <c r="L26" i="3"/>
  <c r="L27" i="3"/>
  <c r="L28" i="3"/>
  <c r="L29" i="3"/>
  <c r="L30" i="3"/>
  <c r="L31" i="3"/>
  <c r="L33" i="3"/>
  <c r="L34" i="3"/>
  <c r="L39" i="3"/>
  <c r="L42" i="3"/>
  <c r="K42" i="3"/>
  <c r="K39" i="3"/>
  <c r="K34" i="3"/>
  <c r="K33" i="3"/>
  <c r="K31" i="3"/>
  <c r="K30" i="3"/>
  <c r="K29" i="3"/>
  <c r="K28" i="3"/>
  <c r="K27" i="3"/>
  <c r="K26" i="3"/>
  <c r="K25" i="3"/>
  <c r="K24" i="3"/>
  <c r="K23" i="3"/>
  <c r="K22" i="3"/>
  <c r="K9" i="3"/>
  <c r="K10" i="3"/>
  <c r="K11" i="3"/>
  <c r="K12" i="3"/>
  <c r="K13" i="3"/>
  <c r="K14" i="3"/>
  <c r="K15" i="3"/>
  <c r="K16" i="3"/>
  <c r="K17" i="3"/>
  <c r="K18" i="3"/>
  <c r="K19" i="3"/>
  <c r="L8" i="3"/>
  <c r="K8" i="3"/>
  <c r="K43" i="3" l="1"/>
  <c r="J40" i="3"/>
  <c r="C46" i="3"/>
  <c r="K40" i="3" l="1"/>
  <c r="I40" i="3"/>
  <c r="D46" i="3"/>
  <c r="L40" i="3"/>
  <c r="J37" i="3"/>
  <c r="I37" i="3"/>
  <c r="J20" i="3"/>
  <c r="I20" i="3"/>
  <c r="L43" i="3"/>
  <c r="K46" i="3" l="1"/>
  <c r="I46" i="3"/>
  <c r="L46" i="3"/>
  <c r="J46" i="3"/>
  <c r="K37" i="3"/>
  <c r="L37" i="3"/>
  <c r="L20" i="3"/>
  <c r="K20" i="3"/>
  <c r="J45" i="3"/>
  <c r="I45" i="3"/>
  <c r="C45" i="3"/>
  <c r="C47" i="3" s="1"/>
  <c r="C49" i="3" s="1"/>
  <c r="D45" i="3"/>
  <c r="D47" i="3" l="1"/>
  <c r="K45" i="3"/>
  <c r="J47" i="3"/>
  <c r="L45" i="3"/>
  <c r="I47" i="3" l="1"/>
  <c r="D49" i="3"/>
  <c r="K47" i="3"/>
  <c r="L47" i="3"/>
  <c r="L49" i="3" l="1"/>
  <c r="J49" i="3"/>
  <c r="K49" i="3"/>
  <c r="I49" i="3"/>
</calcChain>
</file>

<file path=xl/sharedStrings.xml><?xml version="1.0" encoding="utf-8"?>
<sst xmlns="http://schemas.openxmlformats.org/spreadsheetml/2006/main" count="68" uniqueCount="57">
  <si>
    <t>SN</t>
  </si>
  <si>
    <t>BANK NAME</t>
  </si>
  <si>
    <t>NUMBER</t>
  </si>
  <si>
    <t>AMOUNT</t>
  </si>
  <si>
    <t>A.</t>
  </si>
  <si>
    <t>PUBLIC SECTOR BANKS</t>
  </si>
  <si>
    <t>UCO BANK</t>
  </si>
  <si>
    <t>TOTAL</t>
  </si>
  <si>
    <t>B.</t>
  </si>
  <si>
    <t>PRIVATE SECTOR BANKS</t>
  </si>
  <si>
    <t>IDBI Bk Ltd.</t>
  </si>
  <si>
    <t>J&amp;K BK Ltd</t>
  </si>
  <si>
    <t>HDFC BK Ltd</t>
  </si>
  <si>
    <t>ICICI Bk Ltd.</t>
  </si>
  <si>
    <t>Kotak Mah.Bk.</t>
  </si>
  <si>
    <t>Yes Bank</t>
  </si>
  <si>
    <t>Federal Bank Ltd.</t>
  </si>
  <si>
    <t>IndusInd Bank</t>
  </si>
  <si>
    <t>AXIS Bank</t>
  </si>
  <si>
    <t>C.</t>
  </si>
  <si>
    <t xml:space="preserve">REGIONAL RURAL BANKS </t>
  </si>
  <si>
    <t>Pb. Gramin Bk.</t>
  </si>
  <si>
    <t>D.</t>
  </si>
  <si>
    <t xml:space="preserve">COOPERATIVE BANKS  </t>
  </si>
  <si>
    <t>SCHEDULED COMMERCIAL BANKS</t>
  </si>
  <si>
    <t>Comm.Bks (A+B)</t>
  </si>
  <si>
    <t>RRBs ( C)</t>
  </si>
  <si>
    <t>TOTAL (A+B+C)</t>
  </si>
  <si>
    <t>SYSTEM</t>
  </si>
  <si>
    <t>G. TOTAL (A+B+C+D)</t>
  </si>
  <si>
    <t>PUNJAB NATIONAL BANK</t>
  </si>
  <si>
    <t>Punjab &amp; Sind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</si>
  <si>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</si>
  <si>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</si>
  <si>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</si>
  <si>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</si>
  <si>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</si>
  <si>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</si>
  <si>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</si>
  <si>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</si>
  <si>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</si>
  <si>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Bandhan Bank</t>
  </si>
  <si>
    <t>AU Small Finance Bank</t>
  </si>
  <si>
    <t>CAPITAL SMALL FIN. Bank</t>
  </si>
  <si>
    <t>Ujjivan Small Finance Bank</t>
  </si>
  <si>
    <t>Jana Small Finance Bank</t>
  </si>
  <si>
    <t>Pb. State Cooperative Banks</t>
  </si>
  <si>
    <t>Amount in Lakhs</t>
  </si>
  <si>
    <t>PRIORITY SECTOR OUTSTANDING ADVANCES</t>
  </si>
  <si>
    <t xml:space="preserve">Bank Wise Y-o-Y and Q-o-Q Comparision under Priority Sector Advances </t>
  </si>
  <si>
    <t>Q-o-Q change</t>
  </si>
  <si>
    <t>Y-o-Y change</t>
  </si>
  <si>
    <t>SLBC Punjab</t>
  </si>
  <si>
    <t>Mar-21</t>
  </si>
  <si>
    <t>Jun-21</t>
  </si>
  <si>
    <t>RBL Bank</t>
  </si>
  <si>
    <t>Annexure-44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</si>
</sst>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ahoma"/>
      <family val="2"/>
    </font>
    <font>
      <b/>
      <sz val="15"/>
      <name val="Tahoma"/>
      <family val="2"/>
    </font>
    <font>
      <sz val="14"/>
      <name val="Tahoma"/>
      <family val="2"/>
    </font>
    <font>
      <b/>
      <sz val="16"/>
      <name val="Tahoma"/>
      <family val="2"/>
    </font>
    <font>
      <b/>
      <sz val="22"/>
      <name val="Calibri"/>
      <family val="2"/>
      <scheme val="minor"/>
    </font>
    <font>
      <b/>
      <sz val="30"/>
      <color theme="1"/>
      <name val="Calibri"/>
      <family val="2"/>
      <scheme val="minor"/>
    </font>
    <font>
      <b/>
      <sz val="20"/>
      <name val="Tahoma"/>
      <family val="2"/>
    </font>
    <font>
      <sz val="20"/>
      <color theme="1"/>
      <name val="Calibri"/>
      <family val="2"/>
      <scheme val="minor"/>
    </font>
    <font>
      <sz val="20"/>
      <name val="Tahoma"/>
      <family val="2"/>
    </font>
    <font>
      <b/>
      <sz val="20"/>
      <color theme="1"/>
      <name val="Calibri"/>
      <family val="2"/>
      <scheme val="minor"/>
    </font>
    <font>
      <b/>
      <sz val="18"/>
      <color theme="1"/>
      <name val="Tahoma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2" fillId="0" borderId="9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0" fillId="0" borderId="0" xfId="0" applyFill="1"/>
    <xf numFmtId="0" fontId="3" fillId="0" borderId="17" xfId="0" applyFont="1" applyFill="1" applyBorder="1" applyAlignment="1">
      <alignment vertical="center"/>
    </xf>
    <xf numFmtId="10" fontId="3" fillId="0" borderId="17" xfId="0" applyNumberFormat="1" applyFont="1" applyFill="1" applyBorder="1" applyAlignment="1">
      <alignment vertical="center"/>
    </xf>
    <xf numFmtId="10" fontId="2" fillId="0" borderId="32" xfId="0" applyNumberFormat="1" applyFont="1" applyFill="1" applyBorder="1" applyAlignment="1">
      <alignment vertical="center"/>
    </xf>
    <xf numFmtId="10" fontId="3" fillId="0" borderId="10" xfId="0" applyNumberFormat="1" applyFont="1" applyFill="1" applyBorder="1" applyAlignment="1">
      <alignment vertical="center"/>
    </xf>
    <xf numFmtId="10" fontId="2" fillId="0" borderId="17" xfId="0" applyNumberFormat="1" applyFont="1" applyFill="1" applyBorder="1" applyAlignment="1">
      <alignment vertical="center"/>
    </xf>
    <xf numFmtId="0" fontId="2" fillId="0" borderId="31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9" fontId="3" fillId="0" borderId="15" xfId="1" applyFont="1" applyFill="1" applyBorder="1" applyAlignment="1">
      <alignment horizontal="right" vertical="center"/>
    </xf>
    <xf numFmtId="0" fontId="0" fillId="0" borderId="24" xfId="0" applyFill="1" applyBorder="1"/>
    <xf numFmtId="0" fontId="0" fillId="0" borderId="20" xfId="0" applyFill="1" applyBorder="1"/>
    <xf numFmtId="0" fontId="0" fillId="0" borderId="20" xfId="0" applyBorder="1"/>
    <xf numFmtId="1" fontId="5" fillId="0" borderId="11" xfId="0" applyNumberFormat="1" applyFont="1" applyFill="1" applyBorder="1" applyAlignment="1">
      <alignment vertical="center"/>
    </xf>
    <xf numFmtId="1" fontId="5" fillId="0" borderId="12" xfId="0" applyNumberFormat="1" applyFont="1" applyFill="1" applyBorder="1" applyAlignment="1">
      <alignment vertical="center"/>
    </xf>
    <xf numFmtId="1" fontId="5" fillId="0" borderId="12" xfId="0" applyNumberFormat="1" applyFont="1" applyFill="1" applyBorder="1" applyAlignment="1">
      <alignment horizontal="right" vertical="center"/>
    </xf>
    <xf numFmtId="9" fontId="5" fillId="0" borderId="12" xfId="1" applyFont="1" applyFill="1" applyBorder="1" applyAlignment="1">
      <alignment horizontal="right" vertical="center"/>
    </xf>
    <xf numFmtId="1" fontId="5" fillId="0" borderId="11" xfId="0" applyNumberFormat="1" applyFont="1" applyFill="1" applyBorder="1" applyAlignment="1">
      <alignment horizontal="right" vertical="center"/>
    </xf>
    <xf numFmtId="1" fontId="5" fillId="0" borderId="4" xfId="0" applyNumberFormat="1" applyFont="1" applyFill="1" applyBorder="1" applyAlignment="1">
      <alignment vertical="center"/>
    </xf>
    <xf numFmtId="1" fontId="5" fillId="0" borderId="13" xfId="0" applyNumberFormat="1" applyFont="1" applyFill="1" applyBorder="1" applyAlignment="1">
      <alignment vertical="center"/>
    </xf>
    <xf numFmtId="1" fontId="5" fillId="0" borderId="13" xfId="0" applyNumberFormat="1" applyFont="1" applyFill="1" applyBorder="1" applyAlignment="1">
      <alignment horizontal="right" vertical="center"/>
    </xf>
    <xf numFmtId="9" fontId="5" fillId="0" borderId="13" xfId="1" applyFont="1" applyFill="1" applyBorder="1" applyAlignment="1">
      <alignment horizontal="right" vertical="center"/>
    </xf>
    <xf numFmtId="1" fontId="5" fillId="0" borderId="14" xfId="0" applyNumberFormat="1" applyFont="1" applyFill="1" applyBorder="1" applyAlignment="1">
      <alignment vertical="center"/>
    </xf>
    <xf numFmtId="9" fontId="5" fillId="0" borderId="15" xfId="1" applyFont="1" applyFill="1" applyBorder="1" applyAlignment="1">
      <alignment horizontal="right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vertical="center"/>
    </xf>
    <xf numFmtId="1" fontId="8" fillId="0" borderId="5" xfId="0" applyNumberFormat="1" applyFont="1" applyFill="1" applyBorder="1" applyAlignment="1">
      <alignment vertical="center"/>
    </xf>
    <xf numFmtId="1" fontId="8" fillId="0" borderId="8" xfId="0" applyNumberFormat="1" applyFont="1" applyFill="1" applyBorder="1" applyAlignment="1">
      <alignment vertical="center"/>
    </xf>
    <xf numFmtId="0" fontId="9" fillId="0" borderId="0" xfId="0" applyFont="1"/>
    <xf numFmtId="0" fontId="3" fillId="0" borderId="11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center"/>
    </xf>
    <xf numFmtId="0" fontId="10" fillId="2" borderId="5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vertical="center"/>
    </xf>
    <xf numFmtId="1" fontId="8" fillId="2" borderId="5" xfId="0" applyNumberFormat="1" applyFont="1" applyFill="1" applyBorder="1" applyAlignment="1">
      <alignment vertical="center"/>
    </xf>
    <xf numFmtId="1" fontId="8" fillId="2" borderId="8" xfId="0" applyNumberFormat="1" applyFont="1" applyFill="1" applyBorder="1" applyAlignment="1">
      <alignment vertical="center"/>
    </xf>
    <xf numFmtId="10" fontId="5" fillId="0" borderId="25" xfId="0" applyNumberFormat="1" applyFont="1" applyFill="1" applyBorder="1" applyAlignment="1">
      <alignment vertical="center"/>
    </xf>
    <xf numFmtId="0" fontId="5" fillId="0" borderId="33" xfId="0" applyFont="1" applyFill="1" applyBorder="1" applyAlignment="1">
      <alignment vertical="center"/>
    </xf>
    <xf numFmtId="1" fontId="5" fillId="0" borderId="4" xfId="0" applyNumberFormat="1" applyFont="1" applyFill="1" applyBorder="1" applyAlignment="1">
      <alignment horizontal="right" vertical="center"/>
    </xf>
    <xf numFmtId="10" fontId="8" fillId="0" borderId="8" xfId="1" applyNumberFormat="1" applyFont="1" applyFill="1" applyBorder="1" applyAlignment="1">
      <alignment horizontal="right" vertical="center"/>
    </xf>
    <xf numFmtId="10" fontId="8" fillId="2" borderId="8" xfId="1" applyNumberFormat="1" applyFont="1" applyFill="1" applyBorder="1" applyAlignment="1">
      <alignment horizontal="right" vertical="center"/>
    </xf>
    <xf numFmtId="1" fontId="8" fillId="0" borderId="7" xfId="0" applyNumberFormat="1" applyFont="1" applyFill="1" applyBorder="1" applyAlignment="1">
      <alignment vertical="center"/>
    </xf>
    <xf numFmtId="10" fontId="8" fillId="0" borderId="34" xfId="1" applyNumberFormat="1" applyFont="1" applyFill="1" applyBorder="1" applyAlignment="1">
      <alignment horizontal="right" vertical="center"/>
    </xf>
    <xf numFmtId="10" fontId="8" fillId="2" borderId="34" xfId="1" applyNumberFormat="1" applyFont="1" applyFill="1" applyBorder="1" applyAlignment="1">
      <alignment horizontal="right" vertical="center"/>
    </xf>
    <xf numFmtId="9" fontId="5" fillId="0" borderId="38" xfId="1" applyFont="1" applyFill="1" applyBorder="1" applyAlignment="1">
      <alignment horizontal="right" vertical="center"/>
    </xf>
    <xf numFmtId="9" fontId="5" fillId="0" borderId="39" xfId="1" applyFont="1" applyFill="1" applyBorder="1" applyAlignment="1">
      <alignment horizontal="right" vertical="center"/>
    </xf>
    <xf numFmtId="10" fontId="8" fillId="0" borderId="37" xfId="1" applyNumberFormat="1" applyFont="1" applyFill="1" applyBorder="1" applyAlignment="1">
      <alignment horizontal="right" vertical="center"/>
    </xf>
    <xf numFmtId="9" fontId="3" fillId="0" borderId="40" xfId="1" applyFont="1" applyFill="1" applyBorder="1" applyAlignment="1">
      <alignment horizontal="right" vertical="center"/>
    </xf>
    <xf numFmtId="9" fontId="3" fillId="0" borderId="41" xfId="1" applyFont="1" applyFill="1" applyBorder="1" applyAlignment="1">
      <alignment horizontal="right" vertical="center"/>
    </xf>
    <xf numFmtId="9" fontId="5" fillId="0" borderId="41" xfId="1" applyFont="1" applyFill="1" applyBorder="1" applyAlignment="1">
      <alignment horizontal="right" vertical="center"/>
    </xf>
    <xf numFmtId="10" fontId="8" fillId="2" borderId="37" xfId="1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right"/>
    </xf>
    <xf numFmtId="0" fontId="12" fillId="0" borderId="36" xfId="0" applyFont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7" fillId="0" borderId="35" xfId="0" applyFont="1" applyFill="1" applyBorder="1" applyAlignment="1">
      <alignment horizontal="center"/>
    </xf>
    <xf numFmtId="10" fontId="5" fillId="0" borderId="25" xfId="0" applyNumberFormat="1" applyFont="1" applyFill="1" applyBorder="1" applyAlignment="1">
      <alignment horizontal="left" vertical="center"/>
    </xf>
    <xf numFmtId="10" fontId="5" fillId="0" borderId="17" xfId="0" applyNumberFormat="1" applyFont="1" applyFill="1" applyBorder="1" applyAlignment="1">
      <alignment horizontal="left" vertical="center"/>
    </xf>
    <xf numFmtId="10" fontId="5" fillId="0" borderId="27" xfId="0" applyNumberFormat="1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left" vertical="center"/>
    </xf>
    <xf numFmtId="0" fontId="5" fillId="0" borderId="3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17" fontId="6" fillId="0" borderId="5" xfId="0" quotePrefix="1" applyNumberFormat="1" applyFont="1" applyFill="1" applyBorder="1" applyAlignment="1">
      <alignment horizontal="center"/>
    </xf>
    <xf numFmtId="0" fontId="6" fillId="0" borderId="8" xfId="0" quotePrefix="1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37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6" fillId="0" borderId="7" xfId="0" quotePrefix="1" applyNumberFormat="1" applyFont="1" applyFill="1" applyBorder="1" applyAlignment="1">
      <alignment horizontal="center"/>
    </xf>
    <xf numFmtId="0" fontId="0" fillId="0" borderId="34" xfId="0" applyNumberForma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35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tabSelected="1" view="pageBreakPreview" topLeftCell="B1" zoomScale="55" zoomScaleNormal="70" zoomScaleSheetLayoutView="55" workbookViewId="0">
      <selection activeCell="E19" sqref="E19"/>
    </sheetView>
  </sheetViews>
  <sheetFormatPr defaultRowHeight="14.4" x14ac:dyDescent="0.3"/>
  <cols>
    <col min="1" max="1" width="9.33203125" bestFit="1" customWidth="1"/>
    <col min="2" max="2" width="52.44140625" customWidth="1"/>
    <col min="3" max="3" width="25.88671875" customWidth="1"/>
    <col min="4" max="12" width="25.33203125" customWidth="1"/>
  </cols>
  <sheetData>
    <row r="1" spans="1:12" ht="31.8" customHeight="1" thickBot="1" x14ac:dyDescent="0.4">
      <c r="A1" s="5"/>
      <c r="B1" s="5"/>
      <c r="K1" s="62" t="s">
        <v>56</v>
      </c>
      <c r="L1" s="62"/>
    </row>
    <row r="2" spans="1:12" ht="39" thickBot="1" x14ac:dyDescent="0.75">
      <c r="A2" s="63" t="s">
        <v>49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5"/>
    </row>
    <row r="3" spans="1:12" ht="26.4" thickBot="1" x14ac:dyDescent="0.55000000000000004">
      <c r="A3" s="15"/>
      <c r="B3" s="16"/>
      <c r="C3" s="17"/>
      <c r="D3" s="17"/>
      <c r="E3" s="17"/>
      <c r="F3" s="17"/>
      <c r="G3" s="17"/>
      <c r="H3" s="17"/>
      <c r="I3" s="17"/>
      <c r="J3" s="17"/>
      <c r="K3" s="89" t="s">
        <v>47</v>
      </c>
      <c r="L3" s="90"/>
    </row>
    <row r="4" spans="1:12" ht="31.8" customHeight="1" thickBot="1" x14ac:dyDescent="0.35">
      <c r="A4" s="72" t="s">
        <v>0</v>
      </c>
      <c r="B4" s="82" t="s">
        <v>1</v>
      </c>
      <c r="C4" s="75" t="s">
        <v>48</v>
      </c>
      <c r="D4" s="76"/>
      <c r="E4" s="76"/>
      <c r="F4" s="76"/>
      <c r="G4" s="76"/>
      <c r="H4" s="76"/>
      <c r="I4" s="76"/>
      <c r="J4" s="76"/>
      <c r="K4" s="76"/>
      <c r="L4" s="77"/>
    </row>
    <row r="5" spans="1:12" ht="24.9" customHeight="1" thickBot="1" x14ac:dyDescent="0.6">
      <c r="A5" s="73"/>
      <c r="B5" s="83"/>
      <c r="C5" s="78">
        <v>43983</v>
      </c>
      <c r="D5" s="79"/>
      <c r="E5" s="79" t="s">
        <v>53</v>
      </c>
      <c r="F5" s="79"/>
      <c r="G5" s="79" t="s">
        <v>54</v>
      </c>
      <c r="H5" s="79"/>
      <c r="I5" s="87" t="s">
        <v>50</v>
      </c>
      <c r="J5" s="88"/>
      <c r="K5" s="80" t="s">
        <v>51</v>
      </c>
      <c r="L5" s="81"/>
    </row>
    <row r="6" spans="1:12" ht="24.9" customHeight="1" thickBot="1" x14ac:dyDescent="0.35">
      <c r="A6" s="74"/>
      <c r="B6" s="84"/>
      <c r="C6" s="29" t="s">
        <v>2</v>
      </c>
      <c r="D6" s="30" t="s">
        <v>3</v>
      </c>
      <c r="E6" s="29" t="s">
        <v>2</v>
      </c>
      <c r="F6" s="30" t="s">
        <v>3</v>
      </c>
      <c r="G6" s="29" t="s">
        <v>2</v>
      </c>
      <c r="H6" s="30" t="s">
        <v>3</v>
      </c>
      <c r="I6" s="29" t="s">
        <v>2</v>
      </c>
      <c r="J6" s="30" t="s">
        <v>3</v>
      </c>
      <c r="K6" s="29" t="s">
        <v>2</v>
      </c>
      <c r="L6" s="30" t="s">
        <v>3</v>
      </c>
    </row>
    <row r="7" spans="1:12" ht="24.9" customHeight="1" x14ac:dyDescent="0.3">
      <c r="A7" s="1" t="s">
        <v>4</v>
      </c>
      <c r="B7" s="69" t="s">
        <v>5</v>
      </c>
      <c r="C7" s="70"/>
      <c r="D7" s="70"/>
      <c r="E7" s="70"/>
      <c r="F7" s="70"/>
      <c r="G7" s="70"/>
      <c r="H7" s="70"/>
      <c r="I7" s="70"/>
      <c r="J7" s="70"/>
      <c r="K7" s="70"/>
      <c r="L7" s="71"/>
    </row>
    <row r="8" spans="1:12" ht="24.9" customHeight="1" x14ac:dyDescent="0.3">
      <c r="A8" s="36">
        <v>1</v>
      </c>
      <c r="B8" s="37" t="s">
        <v>30</v>
      </c>
      <c r="C8" s="18">
        <v>517162</v>
      </c>
      <c r="D8" s="19">
        <v>2826348</v>
      </c>
      <c r="E8" s="20">
        <v>516565</v>
      </c>
      <c r="F8" s="20">
        <v>3145055</v>
      </c>
      <c r="G8" s="20">
        <v>476697</v>
      </c>
      <c r="H8" s="20">
        <v>3268805</v>
      </c>
      <c r="I8" s="21">
        <f>(G8-E8)/E8</f>
        <v>-7.7179057814602228E-2</v>
      </c>
      <c r="J8" s="21">
        <f>(H8-F8)/F8</f>
        <v>3.9347483589317195E-2</v>
      </c>
      <c r="K8" s="21">
        <f>(G8-C8)/C8</f>
        <v>-7.8244341231567677E-2</v>
      </c>
      <c r="L8" s="54">
        <f>(H8-D8)/D8</f>
        <v>0.15654724754347307</v>
      </c>
    </row>
    <row r="9" spans="1:12" ht="24.9" customHeight="1" x14ac:dyDescent="0.3">
      <c r="A9" s="36">
        <v>2</v>
      </c>
      <c r="B9" s="37" t="s">
        <v>31</v>
      </c>
      <c r="C9" s="18">
        <v>238766</v>
      </c>
      <c r="D9" s="19">
        <v>884598</v>
      </c>
      <c r="E9" s="20">
        <v>231143</v>
      </c>
      <c r="F9" s="20">
        <v>917841</v>
      </c>
      <c r="G9" s="20">
        <v>243500</v>
      </c>
      <c r="H9" s="20">
        <v>953762.62054999999</v>
      </c>
      <c r="I9" s="21">
        <f t="shared" ref="I9:I49" si="0">(G9-E9)/E9</f>
        <v>5.3460411952773824E-2</v>
      </c>
      <c r="J9" s="21">
        <f t="shared" ref="J9:J49" si="1">(H9-F9)/F9</f>
        <v>3.9137084255333979E-2</v>
      </c>
      <c r="K9" s="21">
        <f t="shared" ref="K9:K19" si="2">(G9-C9)/C9</f>
        <v>1.9826943534674117E-2</v>
      </c>
      <c r="L9" s="54">
        <f t="shared" ref="L9:L49" si="3">(H9-D9)/D9</f>
        <v>7.8187629352542046E-2</v>
      </c>
    </row>
    <row r="10" spans="1:12" ht="24.9" customHeight="1" x14ac:dyDescent="0.3">
      <c r="A10" s="36">
        <v>3</v>
      </c>
      <c r="B10" s="37" t="s">
        <v>6</v>
      </c>
      <c r="C10" s="18">
        <v>98332</v>
      </c>
      <c r="D10" s="19">
        <v>385859</v>
      </c>
      <c r="E10" s="20">
        <v>105538</v>
      </c>
      <c r="F10" s="20">
        <v>406788</v>
      </c>
      <c r="G10" s="20">
        <v>107129</v>
      </c>
      <c r="H10" s="20">
        <v>408180</v>
      </c>
      <c r="I10" s="21">
        <f t="shared" si="0"/>
        <v>1.5075138812560404E-2</v>
      </c>
      <c r="J10" s="21">
        <f t="shared" si="1"/>
        <v>3.4219298504380661E-3</v>
      </c>
      <c r="K10" s="21">
        <f t="shared" si="2"/>
        <v>8.9462229996338932E-2</v>
      </c>
      <c r="L10" s="54">
        <f t="shared" si="3"/>
        <v>5.7847555713356431E-2</v>
      </c>
    </row>
    <row r="11" spans="1:12" ht="24.9" customHeight="1" x14ac:dyDescent="0.3">
      <c r="A11" s="36">
        <v>4</v>
      </c>
      <c r="B11" s="37" t="s">
        <v>32</v>
      </c>
      <c r="C11" s="22">
        <v>51359</v>
      </c>
      <c r="D11" s="20">
        <v>284846</v>
      </c>
      <c r="E11" s="20">
        <v>83814.7</v>
      </c>
      <c r="F11" s="20">
        <v>307648</v>
      </c>
      <c r="G11" s="20">
        <v>75946</v>
      </c>
      <c r="H11" s="20">
        <v>369443.24465590081</v>
      </c>
      <c r="I11" s="21">
        <f t="shared" si="0"/>
        <v>-9.3882099440790193E-2</v>
      </c>
      <c r="J11" s="21">
        <f t="shared" si="1"/>
        <v>0.2008634694712815</v>
      </c>
      <c r="K11" s="21">
        <f t="shared" si="2"/>
        <v>0.47872816838334081</v>
      </c>
      <c r="L11" s="54">
        <f t="shared" si="3"/>
        <v>0.29699291777276426</v>
      </c>
    </row>
    <row r="12" spans="1:12" ht="24.9" customHeight="1" x14ac:dyDescent="0.3">
      <c r="A12" s="36">
        <v>5</v>
      </c>
      <c r="B12" s="37" t="s">
        <v>33</v>
      </c>
      <c r="C12" s="22">
        <v>84539</v>
      </c>
      <c r="D12" s="20">
        <v>424847</v>
      </c>
      <c r="E12" s="20">
        <v>90537</v>
      </c>
      <c r="F12" s="20">
        <v>433360.50039999996</v>
      </c>
      <c r="G12" s="20">
        <v>84654</v>
      </c>
      <c r="H12" s="20">
        <v>428888.5079272</v>
      </c>
      <c r="I12" s="21">
        <f t="shared" si="0"/>
        <v>-6.4978958878690485E-2</v>
      </c>
      <c r="J12" s="21">
        <f t="shared" si="1"/>
        <v>-1.0319335677045386E-2</v>
      </c>
      <c r="K12" s="21">
        <f t="shared" si="2"/>
        <v>1.3603189060670223E-3</v>
      </c>
      <c r="L12" s="54">
        <f t="shared" si="3"/>
        <v>9.5128550447572905E-3</v>
      </c>
    </row>
    <row r="13" spans="1:12" ht="24.9" customHeight="1" x14ac:dyDescent="0.3">
      <c r="A13" s="36">
        <v>6</v>
      </c>
      <c r="B13" s="37" t="s">
        <v>34</v>
      </c>
      <c r="C13" s="22">
        <v>4810</v>
      </c>
      <c r="D13" s="20">
        <v>30335</v>
      </c>
      <c r="E13" s="20">
        <v>6840</v>
      </c>
      <c r="F13" s="20">
        <v>37965</v>
      </c>
      <c r="G13" s="20">
        <v>4871</v>
      </c>
      <c r="H13" s="20">
        <v>29533.900000000005</v>
      </c>
      <c r="I13" s="21">
        <f t="shared" si="0"/>
        <v>-0.28786549707602338</v>
      </c>
      <c r="J13" s="21">
        <f t="shared" si="1"/>
        <v>-0.22207559594363216</v>
      </c>
      <c r="K13" s="21">
        <f t="shared" si="2"/>
        <v>1.2681912681912683E-2</v>
      </c>
      <c r="L13" s="54">
        <f t="shared" si="3"/>
        <v>-2.6408439096752757E-2</v>
      </c>
    </row>
    <row r="14" spans="1:12" ht="24.9" customHeight="1" x14ac:dyDescent="0.3">
      <c r="A14" s="36">
        <v>7</v>
      </c>
      <c r="B14" s="37" t="s">
        <v>35</v>
      </c>
      <c r="C14" s="22">
        <v>106888</v>
      </c>
      <c r="D14" s="20">
        <v>704888</v>
      </c>
      <c r="E14" s="20">
        <v>121719</v>
      </c>
      <c r="F14" s="20">
        <v>623348.3800299</v>
      </c>
      <c r="G14" s="20">
        <v>122708</v>
      </c>
      <c r="H14" s="20">
        <v>612317.34512030007</v>
      </c>
      <c r="I14" s="21">
        <f t="shared" si="0"/>
        <v>8.125272143215111E-3</v>
      </c>
      <c r="J14" s="21">
        <f t="shared" si="1"/>
        <v>-1.7696420273155766E-2</v>
      </c>
      <c r="K14" s="21">
        <f t="shared" si="2"/>
        <v>0.14800538881820224</v>
      </c>
      <c r="L14" s="54">
        <f t="shared" si="3"/>
        <v>-0.13132675670418553</v>
      </c>
    </row>
    <row r="15" spans="1:12" ht="24.9" customHeight="1" x14ac:dyDescent="0.3">
      <c r="A15" s="36">
        <v>8</v>
      </c>
      <c r="B15" s="37" t="s">
        <v>36</v>
      </c>
      <c r="C15" s="18">
        <v>56670</v>
      </c>
      <c r="D15" s="19">
        <v>214566</v>
      </c>
      <c r="E15" s="20">
        <v>57609</v>
      </c>
      <c r="F15" s="20">
        <v>227651</v>
      </c>
      <c r="G15" s="20">
        <v>55557</v>
      </c>
      <c r="H15" s="20">
        <v>191576.61046219995</v>
      </c>
      <c r="I15" s="21">
        <f t="shared" si="0"/>
        <v>-3.5619434463365102E-2</v>
      </c>
      <c r="J15" s="21">
        <f t="shared" si="1"/>
        <v>-0.15846356720506408</v>
      </c>
      <c r="K15" s="21">
        <f t="shared" si="2"/>
        <v>-1.9640021175224988E-2</v>
      </c>
      <c r="L15" s="54">
        <f t="shared" si="3"/>
        <v>-0.10714367391758269</v>
      </c>
    </row>
    <row r="16" spans="1:12" ht="24.9" customHeight="1" x14ac:dyDescent="0.3">
      <c r="A16" s="36">
        <v>9</v>
      </c>
      <c r="B16" s="37" t="s">
        <v>37</v>
      </c>
      <c r="C16" s="18">
        <v>38211</v>
      </c>
      <c r="D16" s="19">
        <v>385440</v>
      </c>
      <c r="E16" s="20">
        <v>47400</v>
      </c>
      <c r="F16" s="20">
        <v>375548</v>
      </c>
      <c r="G16" s="20">
        <v>42833</v>
      </c>
      <c r="H16" s="20">
        <v>385779.54000000004</v>
      </c>
      <c r="I16" s="21">
        <f t="shared" si="0"/>
        <v>-9.6350210970464131E-2</v>
      </c>
      <c r="J16" s="21">
        <f t="shared" si="1"/>
        <v>2.7244293672180488E-2</v>
      </c>
      <c r="K16" s="21">
        <f t="shared" si="2"/>
        <v>0.12095993300358536</v>
      </c>
      <c r="L16" s="54">
        <f t="shared" si="3"/>
        <v>8.8091531755924986E-4</v>
      </c>
    </row>
    <row r="17" spans="1:12" ht="24.9" customHeight="1" x14ac:dyDescent="0.3">
      <c r="A17" s="36">
        <v>10</v>
      </c>
      <c r="B17" s="37" t="s">
        <v>38</v>
      </c>
      <c r="C17" s="18">
        <v>27560</v>
      </c>
      <c r="D17" s="19">
        <v>471197</v>
      </c>
      <c r="E17" s="20">
        <v>32853</v>
      </c>
      <c r="F17" s="20">
        <v>429040</v>
      </c>
      <c r="G17" s="20">
        <v>32695</v>
      </c>
      <c r="H17" s="20">
        <v>411970.10000000003</v>
      </c>
      <c r="I17" s="21">
        <f t="shared" si="0"/>
        <v>-4.8093020424314374E-3</v>
      </c>
      <c r="J17" s="21">
        <f t="shared" si="1"/>
        <v>-3.9786267014730481E-2</v>
      </c>
      <c r="K17" s="21">
        <f t="shared" si="2"/>
        <v>0.18632075471698112</v>
      </c>
      <c r="L17" s="54">
        <f t="shared" si="3"/>
        <v>-0.12569456087368969</v>
      </c>
    </row>
    <row r="18" spans="1:12" ht="24.9" customHeight="1" x14ac:dyDescent="0.3">
      <c r="A18" s="36">
        <v>11</v>
      </c>
      <c r="B18" s="37" t="s">
        <v>39</v>
      </c>
      <c r="C18" s="22">
        <v>319932</v>
      </c>
      <c r="D18" s="20">
        <v>1407790</v>
      </c>
      <c r="E18" s="20">
        <v>348685</v>
      </c>
      <c r="F18" s="20">
        <v>2011006</v>
      </c>
      <c r="G18" s="20">
        <v>316948</v>
      </c>
      <c r="H18" s="20">
        <v>1385980.6104533887</v>
      </c>
      <c r="I18" s="21">
        <f t="shared" si="0"/>
        <v>-9.101911467370262E-2</v>
      </c>
      <c r="J18" s="21">
        <f t="shared" si="1"/>
        <v>-0.31080234944431362</v>
      </c>
      <c r="K18" s="21">
        <f t="shared" si="2"/>
        <v>-9.3269819836715295E-3</v>
      </c>
      <c r="L18" s="54">
        <f t="shared" si="3"/>
        <v>-1.5491933844260399E-2</v>
      </c>
    </row>
    <row r="19" spans="1:12" ht="24.9" customHeight="1" thickBot="1" x14ac:dyDescent="0.35">
      <c r="A19" s="38">
        <v>12</v>
      </c>
      <c r="B19" s="39" t="s">
        <v>40</v>
      </c>
      <c r="C19" s="23">
        <v>92788</v>
      </c>
      <c r="D19" s="24">
        <v>578928</v>
      </c>
      <c r="E19" s="25">
        <v>93833</v>
      </c>
      <c r="F19" s="25">
        <v>590636.09701300005</v>
      </c>
      <c r="G19" s="25">
        <v>100951</v>
      </c>
      <c r="H19" s="25">
        <v>646603.1168795001</v>
      </c>
      <c r="I19" s="21">
        <f t="shared" si="0"/>
        <v>7.5858173563671624E-2</v>
      </c>
      <c r="J19" s="21">
        <f t="shared" si="1"/>
        <v>9.4757195080930182E-2</v>
      </c>
      <c r="K19" s="26">
        <f t="shared" si="2"/>
        <v>8.7974738112686982E-2</v>
      </c>
      <c r="L19" s="55">
        <f t="shared" si="3"/>
        <v>0.1168972944468053</v>
      </c>
    </row>
    <row r="20" spans="1:12" s="35" customFormat="1" ht="24.9" customHeight="1" thickBot="1" x14ac:dyDescent="0.55000000000000004">
      <c r="A20" s="31"/>
      <c r="B20" s="32" t="s">
        <v>7</v>
      </c>
      <c r="C20" s="33">
        <v>1637017</v>
      </c>
      <c r="D20" s="34">
        <v>8599642</v>
      </c>
      <c r="E20" s="34">
        <f>SUM(E8:E19)</f>
        <v>1736536.7</v>
      </c>
      <c r="F20" s="34">
        <f t="shared" ref="F20" si="4">SUM(F8:F19)</f>
        <v>9505886.9774429016</v>
      </c>
      <c r="G20" s="34">
        <v>1664489</v>
      </c>
      <c r="H20" s="34">
        <v>9092840.5960484892</v>
      </c>
      <c r="I20" s="52">
        <f t="shared" si="0"/>
        <v>-4.148930454507524E-2</v>
      </c>
      <c r="J20" s="49">
        <f t="shared" si="1"/>
        <v>-4.3451640270345662E-2</v>
      </c>
      <c r="K20" s="52">
        <f>(G20-C20)/C20</f>
        <v>1.6781743867045975E-2</v>
      </c>
      <c r="L20" s="56">
        <f t="shared" si="3"/>
        <v>5.7351061363774124E-2</v>
      </c>
    </row>
    <row r="21" spans="1:12" ht="24.9" customHeight="1" x14ac:dyDescent="0.3">
      <c r="A21" s="1" t="s">
        <v>8</v>
      </c>
      <c r="B21" s="85" t="s">
        <v>9</v>
      </c>
      <c r="C21" s="86"/>
      <c r="D21" s="86"/>
      <c r="E21" s="86"/>
      <c r="F21" s="86"/>
      <c r="G21" s="86"/>
      <c r="H21" s="86"/>
      <c r="I21" s="21"/>
      <c r="J21" s="21"/>
      <c r="K21" s="6"/>
      <c r="L21" s="57"/>
    </row>
    <row r="22" spans="1:12" ht="24.9" customHeight="1" x14ac:dyDescent="0.3">
      <c r="A22" s="36">
        <v>13</v>
      </c>
      <c r="B22" s="37" t="s">
        <v>10</v>
      </c>
      <c r="C22" s="22">
        <v>24829</v>
      </c>
      <c r="D22" s="20">
        <v>172337</v>
      </c>
      <c r="E22" s="20">
        <v>28280.86</v>
      </c>
      <c r="F22" s="20">
        <v>166300</v>
      </c>
      <c r="G22" s="20">
        <v>26377</v>
      </c>
      <c r="H22" s="20">
        <v>160242.89643699999</v>
      </c>
      <c r="I22" s="21">
        <f t="shared" si="0"/>
        <v>-6.7319734972698872E-2</v>
      </c>
      <c r="J22" s="21">
        <f t="shared" si="1"/>
        <v>-3.6422751431148599E-2</v>
      </c>
      <c r="K22" s="21">
        <f t="shared" ref="K22:K37" si="5">(G22-C22)/C22</f>
        <v>6.2346449716057836E-2</v>
      </c>
      <c r="L22" s="54">
        <f t="shared" si="3"/>
        <v>-7.0177057526822517E-2</v>
      </c>
    </row>
    <row r="23" spans="1:12" ht="24.9" customHeight="1" x14ac:dyDescent="0.3">
      <c r="A23" s="36">
        <v>14</v>
      </c>
      <c r="B23" s="37" t="s">
        <v>11</v>
      </c>
      <c r="C23" s="18">
        <v>3001</v>
      </c>
      <c r="D23" s="19">
        <v>26476</v>
      </c>
      <c r="E23" s="20">
        <v>4115</v>
      </c>
      <c r="F23" s="20">
        <v>28090</v>
      </c>
      <c r="G23" s="20">
        <v>4159</v>
      </c>
      <c r="H23" s="20">
        <v>26002.810627899995</v>
      </c>
      <c r="I23" s="21">
        <f t="shared" si="0"/>
        <v>1.0692588092345079E-2</v>
      </c>
      <c r="J23" s="21">
        <f t="shared" si="1"/>
        <v>-7.4303644432182459E-2</v>
      </c>
      <c r="K23" s="21">
        <f t="shared" si="5"/>
        <v>0.38587137620793072</v>
      </c>
      <c r="L23" s="54">
        <f t="shared" si="3"/>
        <v>-1.7872389035352966E-2</v>
      </c>
    </row>
    <row r="24" spans="1:12" ht="24.9" customHeight="1" x14ac:dyDescent="0.3">
      <c r="A24" s="36">
        <v>15</v>
      </c>
      <c r="B24" s="37" t="s">
        <v>12</v>
      </c>
      <c r="C24" s="18">
        <v>497830</v>
      </c>
      <c r="D24" s="19">
        <v>1945564</v>
      </c>
      <c r="E24" s="20">
        <v>500583</v>
      </c>
      <c r="F24" s="20">
        <v>2128225.1097309147</v>
      </c>
      <c r="G24" s="20">
        <v>476971</v>
      </c>
      <c r="H24" s="20">
        <v>1962141.8500304753</v>
      </c>
      <c r="I24" s="21">
        <f t="shared" si="0"/>
        <v>-4.7169000944898246E-2</v>
      </c>
      <c r="J24" s="21">
        <f t="shared" si="1"/>
        <v>-7.8038389332526201E-2</v>
      </c>
      <c r="K24" s="21">
        <f t="shared" si="5"/>
        <v>-4.1899845328726676E-2</v>
      </c>
      <c r="L24" s="54">
        <f t="shared" si="3"/>
        <v>8.5208453849245237E-3</v>
      </c>
    </row>
    <row r="25" spans="1:12" ht="24.9" customHeight="1" x14ac:dyDescent="0.3">
      <c r="A25" s="36">
        <v>16</v>
      </c>
      <c r="B25" s="37" t="s">
        <v>13</v>
      </c>
      <c r="C25" s="22">
        <v>110636</v>
      </c>
      <c r="D25" s="20">
        <v>792306.098</v>
      </c>
      <c r="E25" s="20">
        <v>105527</v>
      </c>
      <c r="F25" s="20">
        <v>839376.77612750023</v>
      </c>
      <c r="G25" s="20">
        <v>104659</v>
      </c>
      <c r="H25" s="20">
        <v>818995.12340829999</v>
      </c>
      <c r="I25" s="21">
        <f t="shared" si="0"/>
        <v>-8.2253830773167062E-3</v>
      </c>
      <c r="J25" s="21">
        <f t="shared" si="1"/>
        <v>-2.4281887823048721E-2</v>
      </c>
      <c r="K25" s="21">
        <f t="shared" si="5"/>
        <v>-5.4024006652445861E-2</v>
      </c>
      <c r="L25" s="54">
        <f t="shared" si="3"/>
        <v>3.3685245482359003E-2</v>
      </c>
    </row>
    <row r="26" spans="1:12" ht="24.9" customHeight="1" x14ac:dyDescent="0.3">
      <c r="A26" s="36">
        <v>17</v>
      </c>
      <c r="B26" s="37" t="s">
        <v>14</v>
      </c>
      <c r="C26" s="22">
        <v>18376</v>
      </c>
      <c r="D26" s="20">
        <v>366888</v>
      </c>
      <c r="E26" s="20">
        <v>18579</v>
      </c>
      <c r="F26" s="20">
        <v>351697.51166300697</v>
      </c>
      <c r="G26" s="20">
        <v>15869</v>
      </c>
      <c r="H26" s="20">
        <v>337323.89417244389</v>
      </c>
      <c r="I26" s="21">
        <f t="shared" si="0"/>
        <v>-0.14586360945153129</v>
      </c>
      <c r="J26" s="21">
        <f t="shared" si="1"/>
        <v>-4.0869261265447147E-2</v>
      </c>
      <c r="K26" s="21">
        <f t="shared" si="5"/>
        <v>-0.13642794949934697</v>
      </c>
      <c r="L26" s="54">
        <f t="shared" si="3"/>
        <v>-8.0580738065993182E-2</v>
      </c>
    </row>
    <row r="27" spans="1:12" ht="24.9" customHeight="1" x14ac:dyDescent="0.3">
      <c r="A27" s="36">
        <v>18</v>
      </c>
      <c r="B27" s="37" t="s">
        <v>15</v>
      </c>
      <c r="C27" s="22">
        <v>69434</v>
      </c>
      <c r="D27" s="20">
        <v>141424</v>
      </c>
      <c r="E27" s="20">
        <v>60232</v>
      </c>
      <c r="F27" s="20">
        <v>132725</v>
      </c>
      <c r="G27" s="20">
        <v>50619</v>
      </c>
      <c r="H27" s="20">
        <v>118002.18899568</v>
      </c>
      <c r="I27" s="21">
        <f t="shared" si="0"/>
        <v>-0.15959954841280383</v>
      </c>
      <c r="J27" s="21">
        <f t="shared" si="1"/>
        <v>-0.11092718782686005</v>
      </c>
      <c r="K27" s="21">
        <f t="shared" si="5"/>
        <v>-0.27097675490393758</v>
      </c>
      <c r="L27" s="54">
        <f t="shared" si="3"/>
        <v>-0.16561411786061772</v>
      </c>
    </row>
    <row r="28" spans="1:12" ht="24.9" customHeight="1" x14ac:dyDescent="0.3">
      <c r="A28" s="36">
        <v>19</v>
      </c>
      <c r="B28" s="37" t="s">
        <v>16</v>
      </c>
      <c r="C28" s="22">
        <v>18907</v>
      </c>
      <c r="D28" s="20">
        <v>43330</v>
      </c>
      <c r="E28" s="20">
        <v>17486</v>
      </c>
      <c r="F28" s="20">
        <v>44192</v>
      </c>
      <c r="G28" s="20">
        <v>20816</v>
      </c>
      <c r="H28" s="20">
        <v>45274.499999999993</v>
      </c>
      <c r="I28" s="21">
        <f t="shared" si="0"/>
        <v>0.1904380647375043</v>
      </c>
      <c r="J28" s="21">
        <f t="shared" si="1"/>
        <v>2.4495383779869494E-2</v>
      </c>
      <c r="K28" s="21">
        <f t="shared" si="5"/>
        <v>0.10096789548844344</v>
      </c>
      <c r="L28" s="54">
        <f t="shared" si="3"/>
        <v>4.4876528963766274E-2</v>
      </c>
    </row>
    <row r="29" spans="1:12" ht="24.9" customHeight="1" x14ac:dyDescent="0.3">
      <c r="A29" s="36">
        <v>20</v>
      </c>
      <c r="B29" s="37" t="s">
        <v>17</v>
      </c>
      <c r="C29" s="22">
        <v>138070</v>
      </c>
      <c r="D29" s="20">
        <v>184576</v>
      </c>
      <c r="E29" s="20">
        <v>293820</v>
      </c>
      <c r="F29" s="20">
        <v>212146.48795737469</v>
      </c>
      <c r="G29" s="20">
        <v>295224</v>
      </c>
      <c r="H29" s="20">
        <v>213598.36317708358</v>
      </c>
      <c r="I29" s="21">
        <f t="shared" si="0"/>
        <v>4.7784357770063301E-3</v>
      </c>
      <c r="J29" s="21">
        <f t="shared" si="1"/>
        <v>6.8437391242630761E-3</v>
      </c>
      <c r="K29" s="21">
        <f t="shared" si="5"/>
        <v>1.1382197436083146</v>
      </c>
      <c r="L29" s="54">
        <f t="shared" si="3"/>
        <v>0.15723801131828394</v>
      </c>
    </row>
    <row r="30" spans="1:12" ht="24.9" customHeight="1" x14ac:dyDescent="0.3">
      <c r="A30" s="36">
        <v>21</v>
      </c>
      <c r="B30" s="39" t="s">
        <v>18</v>
      </c>
      <c r="C30" s="48">
        <v>56426</v>
      </c>
      <c r="D30" s="25">
        <v>625082</v>
      </c>
      <c r="E30" s="20">
        <v>62171</v>
      </c>
      <c r="F30" s="20">
        <v>595092</v>
      </c>
      <c r="G30" s="20">
        <v>68267</v>
      </c>
      <c r="H30" s="20">
        <v>739301.26029999997</v>
      </c>
      <c r="I30" s="21">
        <f t="shared" si="0"/>
        <v>9.8052146499171641E-2</v>
      </c>
      <c r="J30" s="21">
        <f t="shared" si="1"/>
        <v>0.2423310350332385</v>
      </c>
      <c r="K30" s="21">
        <f t="shared" si="5"/>
        <v>0.20985006911707368</v>
      </c>
      <c r="L30" s="54">
        <f t="shared" si="3"/>
        <v>0.1827268427182353</v>
      </c>
    </row>
    <row r="31" spans="1:12" ht="24.9" customHeight="1" x14ac:dyDescent="0.3">
      <c r="A31" s="36">
        <v>22</v>
      </c>
      <c r="B31" s="37" t="s">
        <v>41</v>
      </c>
      <c r="C31" s="22">
        <v>30890</v>
      </c>
      <c r="D31" s="20">
        <v>13011</v>
      </c>
      <c r="E31" s="20">
        <v>30890</v>
      </c>
      <c r="F31" s="20">
        <v>14110</v>
      </c>
      <c r="G31" s="20">
        <v>30890</v>
      </c>
      <c r="H31" s="20">
        <v>14110</v>
      </c>
      <c r="I31" s="21">
        <f t="shared" si="0"/>
        <v>0</v>
      </c>
      <c r="J31" s="21">
        <f t="shared" si="1"/>
        <v>0</v>
      </c>
      <c r="K31" s="21">
        <f t="shared" si="5"/>
        <v>0</v>
      </c>
      <c r="L31" s="54">
        <f t="shared" si="3"/>
        <v>8.4466989470448076E-2</v>
      </c>
    </row>
    <row r="32" spans="1:12" ht="24.9" customHeight="1" x14ac:dyDescent="0.3">
      <c r="A32" s="36">
        <v>23</v>
      </c>
      <c r="B32" s="37" t="s">
        <v>55</v>
      </c>
      <c r="C32" s="22"/>
      <c r="D32" s="20"/>
      <c r="E32" s="20"/>
      <c r="G32" s="20">
        <v>120017</v>
      </c>
      <c r="H32" s="20">
        <v>74528.782795399908</v>
      </c>
      <c r="I32" s="21">
        <v>0</v>
      </c>
      <c r="J32" s="21">
        <v>0</v>
      </c>
      <c r="K32" s="21">
        <v>0</v>
      </c>
      <c r="L32" s="54">
        <v>0</v>
      </c>
    </row>
    <row r="33" spans="1:12" ht="24.9" customHeight="1" x14ac:dyDescent="0.3">
      <c r="A33" s="36">
        <v>23</v>
      </c>
      <c r="B33" s="37" t="s">
        <v>42</v>
      </c>
      <c r="C33" s="22">
        <v>17667</v>
      </c>
      <c r="D33" s="20">
        <v>79705</v>
      </c>
      <c r="E33" s="20">
        <v>20456</v>
      </c>
      <c r="F33" s="20">
        <v>90250</v>
      </c>
      <c r="G33" s="20">
        <v>25955</v>
      </c>
      <c r="H33" s="20">
        <v>114541.90627910683</v>
      </c>
      <c r="I33" s="21">
        <f t="shared" si="0"/>
        <v>0.2688208838482597</v>
      </c>
      <c r="J33" s="21">
        <f t="shared" si="1"/>
        <v>0.26916239644439699</v>
      </c>
      <c r="K33" s="21">
        <f t="shared" si="5"/>
        <v>0.46912322409011153</v>
      </c>
      <c r="L33" s="54">
        <f t="shared" si="3"/>
        <v>0.43707303530652819</v>
      </c>
    </row>
    <row r="34" spans="1:12" ht="24.9" customHeight="1" x14ac:dyDescent="0.3">
      <c r="A34" s="36">
        <v>24</v>
      </c>
      <c r="B34" s="37" t="s">
        <v>43</v>
      </c>
      <c r="C34" s="18">
        <v>22556</v>
      </c>
      <c r="D34" s="19">
        <v>214989</v>
      </c>
      <c r="E34" s="20">
        <v>27676</v>
      </c>
      <c r="F34" s="20">
        <v>238412</v>
      </c>
      <c r="G34" s="20">
        <v>27497</v>
      </c>
      <c r="H34" s="20">
        <v>233090.48344340007</v>
      </c>
      <c r="I34" s="21">
        <f t="shared" si="0"/>
        <v>-6.4676976441682323E-3</v>
      </c>
      <c r="J34" s="21">
        <f t="shared" si="1"/>
        <v>-2.2320674112879947E-2</v>
      </c>
      <c r="K34" s="21">
        <f t="shared" si="5"/>
        <v>0.21905479694981381</v>
      </c>
      <c r="L34" s="54">
        <f t="shared" si="3"/>
        <v>8.4197254014856879E-2</v>
      </c>
    </row>
    <row r="35" spans="1:12" ht="24.9" customHeight="1" x14ac:dyDescent="0.3">
      <c r="A35" s="36">
        <v>25</v>
      </c>
      <c r="B35" s="37" t="s">
        <v>44</v>
      </c>
      <c r="C35" s="22">
        <v>164679</v>
      </c>
      <c r="D35" s="20">
        <v>36363</v>
      </c>
      <c r="E35" s="20">
        <v>153082</v>
      </c>
      <c r="F35" s="20">
        <v>34699</v>
      </c>
      <c r="G35" s="20">
        <v>132390</v>
      </c>
      <c r="H35" s="20">
        <v>28541.392753200002</v>
      </c>
      <c r="I35" s="21">
        <f t="shared" si="0"/>
        <v>-0.13516938634196052</v>
      </c>
      <c r="J35" s="21">
        <f t="shared" si="1"/>
        <v>-0.17745777246606526</v>
      </c>
      <c r="K35" s="21">
        <v>0</v>
      </c>
      <c r="L35" s="54">
        <v>0</v>
      </c>
    </row>
    <row r="36" spans="1:12" ht="24.9" customHeight="1" thickBot="1" x14ac:dyDescent="0.35">
      <c r="A36" s="36">
        <v>26</v>
      </c>
      <c r="B36" s="39" t="s">
        <v>45</v>
      </c>
      <c r="C36" s="48">
        <v>70400</v>
      </c>
      <c r="D36" s="25">
        <v>25181</v>
      </c>
      <c r="E36" s="25">
        <v>68789</v>
      </c>
      <c r="F36" s="25">
        <v>23866</v>
      </c>
      <c r="G36" s="25">
        <v>68789</v>
      </c>
      <c r="H36" s="25">
        <v>23866</v>
      </c>
      <c r="I36" s="21">
        <f t="shared" si="0"/>
        <v>0</v>
      </c>
      <c r="J36" s="21">
        <f t="shared" si="1"/>
        <v>0</v>
      </c>
      <c r="K36" s="26">
        <v>0</v>
      </c>
      <c r="L36" s="55">
        <v>0</v>
      </c>
    </row>
    <row r="37" spans="1:12" s="35" customFormat="1" ht="24.9" customHeight="1" thickBot="1" x14ac:dyDescent="0.55000000000000004">
      <c r="A37" s="31"/>
      <c r="B37" s="32" t="s">
        <v>7</v>
      </c>
      <c r="C37" s="33">
        <v>1243701</v>
      </c>
      <c r="D37" s="34">
        <v>4667232.0980000002</v>
      </c>
      <c r="E37" s="34">
        <f>SUM(E22:E36)</f>
        <v>1391686.8599999999</v>
      </c>
      <c r="F37" s="34">
        <f>SUM(F22:F36)</f>
        <v>4899181.8854787964</v>
      </c>
      <c r="G37" s="51">
        <v>1468499</v>
      </c>
      <c r="H37" s="33">
        <v>4909561.4524199888</v>
      </c>
      <c r="I37" s="52">
        <f t="shared" si="0"/>
        <v>5.5193551227465165E-2</v>
      </c>
      <c r="J37" s="49">
        <f t="shared" si="1"/>
        <v>2.1186326990548098E-3</v>
      </c>
      <c r="K37" s="52">
        <f t="shared" si="5"/>
        <v>0.18074923152751343</v>
      </c>
      <c r="L37" s="56">
        <f t="shared" si="3"/>
        <v>5.1921427803822189E-2</v>
      </c>
    </row>
    <row r="38" spans="1:12" ht="24.9" customHeight="1" x14ac:dyDescent="0.3">
      <c r="A38" s="1" t="s">
        <v>19</v>
      </c>
      <c r="B38" s="66" t="s">
        <v>20</v>
      </c>
      <c r="C38" s="67"/>
      <c r="D38" s="67"/>
      <c r="E38" s="67"/>
      <c r="F38" s="67"/>
      <c r="G38" s="67"/>
      <c r="H38" s="68"/>
      <c r="I38" s="21"/>
      <c r="J38" s="21"/>
      <c r="K38" s="7"/>
      <c r="L38" s="57"/>
    </row>
    <row r="39" spans="1:12" ht="24.9" customHeight="1" thickBot="1" x14ac:dyDescent="0.35">
      <c r="A39" s="38">
        <v>27</v>
      </c>
      <c r="B39" s="39" t="s">
        <v>21</v>
      </c>
      <c r="C39" s="23">
        <v>283739</v>
      </c>
      <c r="D39" s="24">
        <v>646116</v>
      </c>
      <c r="E39" s="25">
        <v>326290</v>
      </c>
      <c r="F39" s="25">
        <v>720269</v>
      </c>
      <c r="G39" s="25">
        <v>328102</v>
      </c>
      <c r="H39" s="25">
        <v>698920.65</v>
      </c>
      <c r="I39" s="21">
        <f t="shared" si="0"/>
        <v>5.5533421189739186E-3</v>
      </c>
      <c r="J39" s="21">
        <f t="shared" si="1"/>
        <v>-2.9639412497275291E-2</v>
      </c>
      <c r="K39" s="26">
        <f t="shared" ref="K39:K40" si="6">(G39-C39)/C39</f>
        <v>0.15635143565036883</v>
      </c>
      <c r="L39" s="55">
        <f t="shared" si="3"/>
        <v>8.1726268967182394E-2</v>
      </c>
    </row>
    <row r="40" spans="1:12" s="35" customFormat="1" ht="24.9" customHeight="1" thickBot="1" x14ac:dyDescent="0.55000000000000004">
      <c r="A40" s="40"/>
      <c r="B40" s="41" t="s">
        <v>7</v>
      </c>
      <c r="C40" s="33">
        <v>283739</v>
      </c>
      <c r="D40" s="33">
        <v>646116</v>
      </c>
      <c r="E40" s="33">
        <f t="shared" ref="E40:F40" si="7">E39</f>
        <v>326290</v>
      </c>
      <c r="F40" s="33">
        <f t="shared" si="7"/>
        <v>720269</v>
      </c>
      <c r="G40" s="33">
        <f>G39</f>
        <v>328102</v>
      </c>
      <c r="H40" s="33">
        <f>H39</f>
        <v>698920.65</v>
      </c>
      <c r="I40" s="52">
        <f t="shared" si="0"/>
        <v>5.5533421189739186E-3</v>
      </c>
      <c r="J40" s="49">
        <f t="shared" si="1"/>
        <v>-2.9639412497275291E-2</v>
      </c>
      <c r="K40" s="52">
        <f t="shared" si="6"/>
        <v>0.15635143565036883</v>
      </c>
      <c r="L40" s="56">
        <f t="shared" si="3"/>
        <v>8.1726268967182394E-2</v>
      </c>
    </row>
    <row r="41" spans="1:12" ht="24.9" customHeight="1" x14ac:dyDescent="0.3">
      <c r="A41" s="1" t="s">
        <v>22</v>
      </c>
      <c r="B41" s="46" t="s">
        <v>23</v>
      </c>
      <c r="C41" s="8"/>
      <c r="D41" s="10"/>
      <c r="E41" s="9"/>
      <c r="F41" s="9"/>
      <c r="G41" s="9"/>
      <c r="H41" s="9"/>
      <c r="I41" s="21"/>
      <c r="J41" s="21"/>
      <c r="K41" s="7"/>
      <c r="L41" s="57"/>
    </row>
    <row r="42" spans="1:12" ht="24.6" customHeight="1" thickBot="1" x14ac:dyDescent="0.35">
      <c r="A42" s="38">
        <v>28</v>
      </c>
      <c r="B42" s="39" t="s">
        <v>46</v>
      </c>
      <c r="C42" s="23">
        <v>1250855</v>
      </c>
      <c r="D42" s="24">
        <v>934227</v>
      </c>
      <c r="E42" s="25">
        <v>1342773</v>
      </c>
      <c r="F42" s="25">
        <v>1044925</v>
      </c>
      <c r="G42" s="25">
        <v>1336061</v>
      </c>
      <c r="H42" s="25">
        <v>973222.29845949996</v>
      </c>
      <c r="I42" s="21">
        <f t="shared" si="0"/>
        <v>-4.9986110831838296E-3</v>
      </c>
      <c r="J42" s="21">
        <f t="shared" si="1"/>
        <v>-6.8619950274421651E-2</v>
      </c>
      <c r="K42" s="26">
        <f t="shared" ref="K42:K43" si="8">(G42-C42)/C42</f>
        <v>6.8118207146311921E-2</v>
      </c>
      <c r="L42" s="55">
        <f t="shared" si="3"/>
        <v>4.1740710190885037E-2</v>
      </c>
    </row>
    <row r="43" spans="1:12" s="35" customFormat="1" ht="24.9" customHeight="1" thickBot="1" x14ac:dyDescent="0.55000000000000004">
      <c r="A43" s="40"/>
      <c r="B43" s="41" t="s">
        <v>7</v>
      </c>
      <c r="C43" s="33">
        <v>1250855</v>
      </c>
      <c r="D43" s="34">
        <v>934227</v>
      </c>
      <c r="E43" s="34">
        <f t="shared" ref="E43:F43" si="9">SUM(E42:E42)</f>
        <v>1342773</v>
      </c>
      <c r="F43" s="34">
        <f t="shared" si="9"/>
        <v>1044925</v>
      </c>
      <c r="G43" s="34">
        <f t="shared" ref="G43:H43" si="10">SUM(G42:G42)</f>
        <v>1336061</v>
      </c>
      <c r="H43" s="34">
        <f t="shared" si="10"/>
        <v>973222.29845949996</v>
      </c>
      <c r="I43" s="52">
        <f t="shared" si="0"/>
        <v>-4.9986110831838296E-3</v>
      </c>
      <c r="J43" s="49">
        <f t="shared" si="1"/>
        <v>-6.8619950274421651E-2</v>
      </c>
      <c r="K43" s="52">
        <f t="shared" si="8"/>
        <v>6.8118207146311921E-2</v>
      </c>
      <c r="L43" s="56">
        <f t="shared" si="3"/>
        <v>4.1740710190885037E-2</v>
      </c>
    </row>
    <row r="44" spans="1:12" ht="24.9" customHeight="1" thickBot="1" x14ac:dyDescent="0.35">
      <c r="A44" s="4"/>
      <c r="B44" s="47" t="s">
        <v>24</v>
      </c>
      <c r="C44" s="11"/>
      <c r="D44" s="3"/>
      <c r="E44" s="12"/>
      <c r="F44" s="12"/>
      <c r="G44" s="12"/>
      <c r="H44" s="12"/>
      <c r="I44" s="21"/>
      <c r="J44" s="21"/>
      <c r="K44" s="13"/>
      <c r="L44" s="58"/>
    </row>
    <row r="45" spans="1:12" s="35" customFormat="1" ht="24.9" customHeight="1" thickBot="1" x14ac:dyDescent="0.55000000000000004">
      <c r="A45" s="40"/>
      <c r="B45" s="41" t="s">
        <v>25</v>
      </c>
      <c r="C45" s="33">
        <f>C20+C37</f>
        <v>2880718</v>
      </c>
      <c r="D45" s="34">
        <f>D20+D37</f>
        <v>13266874.098000001</v>
      </c>
      <c r="E45" s="34">
        <f>E20+E37</f>
        <v>3128223.5599999996</v>
      </c>
      <c r="F45" s="34">
        <f>F20+F37</f>
        <v>14405068.862921698</v>
      </c>
      <c r="G45" s="34">
        <f>G37+G20</f>
        <v>3132988</v>
      </c>
      <c r="H45" s="34">
        <f>H37+H20</f>
        <v>14002402.048468478</v>
      </c>
      <c r="I45" s="52">
        <f t="shared" si="0"/>
        <v>1.5230497145160592E-3</v>
      </c>
      <c r="J45" s="49">
        <f t="shared" si="1"/>
        <v>-2.795313360074763E-2</v>
      </c>
      <c r="K45" s="52">
        <f t="shared" ref="K45:K49" si="11">(G45-C45)/C45</f>
        <v>8.7571917834373236E-2</v>
      </c>
      <c r="L45" s="56">
        <f t="shared" si="3"/>
        <v>5.5440938463368603E-2</v>
      </c>
    </row>
    <row r="46" spans="1:12" ht="24.9" customHeight="1" thickBot="1" x14ac:dyDescent="0.35">
      <c r="A46" s="4"/>
      <c r="B46" s="47" t="s">
        <v>26</v>
      </c>
      <c r="C46" s="27">
        <f>C40</f>
        <v>283739</v>
      </c>
      <c r="D46" s="27">
        <f t="shared" ref="D46:F46" si="12">D40</f>
        <v>646116</v>
      </c>
      <c r="E46" s="27">
        <f t="shared" si="12"/>
        <v>326290</v>
      </c>
      <c r="F46" s="27">
        <f t="shared" si="12"/>
        <v>720269</v>
      </c>
      <c r="G46" s="25">
        <v>328102</v>
      </c>
      <c r="H46" s="25">
        <v>698920.65</v>
      </c>
      <c r="I46" s="52">
        <f t="shared" si="0"/>
        <v>5.5533421189739186E-3</v>
      </c>
      <c r="J46" s="49">
        <f t="shared" si="1"/>
        <v>-2.9639412497275291E-2</v>
      </c>
      <c r="K46" s="28">
        <f t="shared" si="11"/>
        <v>0.15635143565036883</v>
      </c>
      <c r="L46" s="59">
        <f t="shared" si="3"/>
        <v>8.1726268967182394E-2</v>
      </c>
    </row>
    <row r="47" spans="1:12" s="35" customFormat="1" ht="24.9" customHeight="1" thickBot="1" x14ac:dyDescent="0.55000000000000004">
      <c r="A47" s="42"/>
      <c r="B47" s="43" t="s">
        <v>27</v>
      </c>
      <c r="C47" s="44">
        <f>C45+C46</f>
        <v>3164457</v>
      </c>
      <c r="D47" s="45">
        <f t="shared" ref="D47" si="13">D45+D46</f>
        <v>13912990.098000001</v>
      </c>
      <c r="E47" s="45">
        <f>E45+E46</f>
        <v>3454513.5599999996</v>
      </c>
      <c r="F47" s="45">
        <f t="shared" ref="F47" si="14">F45+F46</f>
        <v>15125337.862921698</v>
      </c>
      <c r="G47" s="45">
        <f>G45+G46</f>
        <v>3461090</v>
      </c>
      <c r="H47" s="45">
        <f>H45+H46</f>
        <v>14701322.698468478</v>
      </c>
      <c r="I47" s="53">
        <f t="shared" si="0"/>
        <v>1.903723892170917E-3</v>
      </c>
      <c r="J47" s="50">
        <f t="shared" si="1"/>
        <v>-2.8033434247617818E-2</v>
      </c>
      <c r="K47" s="53">
        <f t="shared" si="11"/>
        <v>9.3738989027185388E-2</v>
      </c>
      <c r="L47" s="60">
        <f t="shared" si="3"/>
        <v>5.6661623052675095E-2</v>
      </c>
    </row>
    <row r="48" spans="1:12" ht="24.9" customHeight="1" thickBot="1" x14ac:dyDescent="0.35">
      <c r="A48" s="2"/>
      <c r="B48" s="47" t="s">
        <v>28</v>
      </c>
      <c r="C48" s="11"/>
      <c r="D48" s="3"/>
      <c r="E48" s="12"/>
      <c r="F48" s="12"/>
      <c r="G48" s="12"/>
      <c r="H48" s="12"/>
      <c r="I48" s="21"/>
      <c r="J48" s="21"/>
      <c r="K48" s="14"/>
      <c r="L48" s="58"/>
    </row>
    <row r="49" spans="1:12" s="35" customFormat="1" ht="24.9" customHeight="1" thickBot="1" x14ac:dyDescent="0.55000000000000004">
      <c r="A49" s="42"/>
      <c r="B49" s="43" t="s">
        <v>29</v>
      </c>
      <c r="C49" s="44">
        <f>C47+C43</f>
        <v>4415312</v>
      </c>
      <c r="D49" s="45">
        <f t="shared" ref="D49" si="15">D47+D43</f>
        <v>14847217.098000001</v>
      </c>
      <c r="E49" s="45">
        <f t="shared" ref="E49:F49" si="16">E47+E43</f>
        <v>4797286.5599999996</v>
      </c>
      <c r="F49" s="45">
        <f t="shared" si="16"/>
        <v>16170262.862921698</v>
      </c>
      <c r="G49" s="45">
        <f>G47+G43</f>
        <v>4797151</v>
      </c>
      <c r="H49" s="45">
        <f>H47+H43</f>
        <v>15674544.996927978</v>
      </c>
      <c r="I49" s="53">
        <f t="shared" si="0"/>
        <v>-2.8257640710875157E-5</v>
      </c>
      <c r="J49" s="50">
        <f t="shared" si="1"/>
        <v>-3.0656141473766468E-2</v>
      </c>
      <c r="K49" s="53">
        <f t="shared" si="11"/>
        <v>8.6480638287849187E-2</v>
      </c>
      <c r="L49" s="60">
        <f t="shared" si="3"/>
        <v>5.5722758916175799E-2</v>
      </c>
    </row>
    <row r="50" spans="1:12" ht="24" customHeight="1" x14ac:dyDescent="0.35">
      <c r="K50" s="61" t="s">
        <v>52</v>
      </c>
    </row>
  </sheetData>
  <mergeCells count="14">
    <mergeCell ref="K1:L1"/>
    <mergeCell ref="A2:L2"/>
    <mergeCell ref="B38:H38"/>
    <mergeCell ref="B7:L7"/>
    <mergeCell ref="A4:A6"/>
    <mergeCell ref="C4:L4"/>
    <mergeCell ref="C5:D5"/>
    <mergeCell ref="G5:H5"/>
    <mergeCell ref="K5:L5"/>
    <mergeCell ref="B4:B6"/>
    <mergeCell ref="B21:H21"/>
    <mergeCell ref="E5:F5"/>
    <mergeCell ref="I5:J5"/>
    <mergeCell ref="K3:L3"/>
  </mergeCells>
  <pageMargins left="0.7" right="0.31" top="1.04" bottom="0.55000000000000004" header="0.27" footer="0.3"/>
  <pageSetup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Sheet3</vt:lpstr>
      <vt:lpstr>Sheet3!Print_Area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2021-08-27T11:45:24Z</dcterms:modified>
</cp:coreProperties>
</file>