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LBC MEETINGS\SLBC - 154 PUNJAB\STEERING MEETING\Annexures- FINAL 154\"/>
    </mc:Choice>
  </mc:AlternateContent>
  <bookViews>
    <workbookView xWindow="0" yWindow="0" windowWidth="23040" windowHeight="9192"/>
  </bookViews>
  <sheets>
    <sheet name="MINOR1" sheetId="1" r:id="rId1"/>
    <sheet name="MIN-DIS " sheetId="2" r:id="rId2"/>
  </sheets>
  <definedNames>
    <definedName name="_xlnm.Print_Area" localSheetId="1">'MIN-DIS '!$A$1:$N$48</definedName>
    <definedName name="_xlnm.Print_Area" localSheetId="0">MINOR1!$A$1:$L$48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2" l="1"/>
  <c r="J44" i="2"/>
  <c r="E44" i="2"/>
  <c r="D44" i="2"/>
  <c r="K43" i="2"/>
  <c r="K45" i="2" s="1"/>
  <c r="J43" i="2"/>
  <c r="J45" i="2" s="1"/>
  <c r="E43" i="2"/>
  <c r="E45" i="2" s="1"/>
  <c r="D43" i="2"/>
  <c r="D45" i="2" s="1"/>
  <c r="L41" i="2"/>
  <c r="K41" i="2"/>
  <c r="J41" i="2"/>
  <c r="J47" i="2" s="1"/>
  <c r="I41" i="2"/>
  <c r="H41" i="2"/>
  <c r="G41" i="2"/>
  <c r="F41" i="2"/>
  <c r="E41" i="2"/>
  <c r="E47" i="2" s="1"/>
  <c r="D41" i="2"/>
  <c r="D47" i="2" s="1"/>
  <c r="C41" i="2"/>
  <c r="N40" i="2"/>
  <c r="N41" i="2" s="1"/>
  <c r="M40" i="2"/>
  <c r="M41" i="2" s="1"/>
  <c r="L38" i="2"/>
  <c r="L44" i="2" s="1"/>
  <c r="K38" i="2"/>
  <c r="J38" i="2"/>
  <c r="I38" i="2"/>
  <c r="I44" i="2" s="1"/>
  <c r="H38" i="2"/>
  <c r="H44" i="2" s="1"/>
  <c r="G38" i="2"/>
  <c r="G44" i="2" s="1"/>
  <c r="F38" i="2"/>
  <c r="F44" i="2" s="1"/>
  <c r="E38" i="2"/>
  <c r="D38" i="2"/>
  <c r="C38" i="2"/>
  <c r="C44" i="2" s="1"/>
  <c r="N37" i="2"/>
  <c r="N38" i="2" s="1"/>
  <c r="N44" i="2" s="1"/>
  <c r="M37" i="2"/>
  <c r="M38" i="2" s="1"/>
  <c r="M44" i="2" s="1"/>
  <c r="L35" i="2"/>
  <c r="K35" i="2"/>
  <c r="J35" i="2"/>
  <c r="I35" i="2"/>
  <c r="H35" i="2"/>
  <c r="G35" i="2"/>
  <c r="F35" i="2"/>
  <c r="E35" i="2"/>
  <c r="D35" i="2"/>
  <c r="C35" i="2"/>
  <c r="N34" i="2"/>
  <c r="M34" i="2"/>
  <c r="N33" i="2"/>
  <c r="M33" i="2"/>
  <c r="N32" i="2"/>
  <c r="M32" i="2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N35" i="2" s="1"/>
  <c r="M22" i="2"/>
  <c r="N21" i="2"/>
  <c r="M21" i="2"/>
  <c r="M35" i="2" s="1"/>
  <c r="L19" i="2"/>
  <c r="L43" i="2" s="1"/>
  <c r="L45" i="2" s="1"/>
  <c r="K19" i="2"/>
  <c r="J19" i="2"/>
  <c r="I19" i="2"/>
  <c r="I43" i="2" s="1"/>
  <c r="H19" i="2"/>
  <c r="H43" i="2" s="1"/>
  <c r="G19" i="2"/>
  <c r="G43" i="2" s="1"/>
  <c r="G45" i="2" s="1"/>
  <c r="F19" i="2"/>
  <c r="F43" i="2" s="1"/>
  <c r="F45" i="2" s="1"/>
  <c r="E19" i="2"/>
  <c r="D19" i="2"/>
  <c r="C19" i="2"/>
  <c r="C43" i="2" s="1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M19" i="2" s="1"/>
  <c r="M43" i="2" s="1"/>
  <c r="M45" i="2" s="1"/>
  <c r="N8" i="2"/>
  <c r="N19" i="2" s="1"/>
  <c r="N43" i="2" s="1"/>
  <c r="N45" i="2" s="1"/>
  <c r="M8" i="2"/>
  <c r="N7" i="2"/>
  <c r="M7" i="2"/>
  <c r="G44" i="1"/>
  <c r="F44" i="1"/>
  <c r="K41" i="1"/>
  <c r="J41" i="1"/>
  <c r="I41" i="1"/>
  <c r="H41" i="1"/>
  <c r="G41" i="1"/>
  <c r="F41" i="1"/>
  <c r="E41" i="1"/>
  <c r="D41" i="1"/>
  <c r="C41" i="1"/>
  <c r="L40" i="1"/>
  <c r="L41" i="1" s="1"/>
  <c r="K40" i="1"/>
  <c r="K38" i="1"/>
  <c r="K44" i="1" s="1"/>
  <c r="J38" i="1"/>
  <c r="J44" i="1" s="1"/>
  <c r="I38" i="1"/>
  <c r="I44" i="1" s="1"/>
  <c r="H38" i="1"/>
  <c r="H44" i="1" s="1"/>
  <c r="G38" i="1"/>
  <c r="F38" i="1"/>
  <c r="E38" i="1"/>
  <c r="E44" i="1" s="1"/>
  <c r="D38" i="1"/>
  <c r="D44" i="1" s="1"/>
  <c r="C38" i="1"/>
  <c r="C44" i="1" s="1"/>
  <c r="L37" i="1"/>
  <c r="L38" i="1" s="1"/>
  <c r="L44" i="1" s="1"/>
  <c r="K37" i="1"/>
  <c r="J35" i="1"/>
  <c r="I35" i="1"/>
  <c r="H35" i="1"/>
  <c r="G35" i="1"/>
  <c r="F35" i="1"/>
  <c r="E35" i="1"/>
  <c r="D35" i="1"/>
  <c r="C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L35" i="1" s="1"/>
  <c r="K21" i="1"/>
  <c r="K35" i="1" s="1"/>
  <c r="J19" i="1"/>
  <c r="J43" i="1" s="1"/>
  <c r="I19" i="1"/>
  <c r="I43" i="1" s="1"/>
  <c r="H19" i="1"/>
  <c r="H43" i="1" s="1"/>
  <c r="H45" i="1" s="1"/>
  <c r="G19" i="1"/>
  <c r="G43" i="1" s="1"/>
  <c r="G45" i="1" s="1"/>
  <c r="G47" i="1" s="1"/>
  <c r="F19" i="1"/>
  <c r="F43" i="1" s="1"/>
  <c r="F45" i="1" s="1"/>
  <c r="F47" i="1" s="1"/>
  <c r="E19" i="1"/>
  <c r="E43" i="1" s="1"/>
  <c r="D19" i="1"/>
  <c r="D43" i="1" s="1"/>
  <c r="C19" i="1"/>
  <c r="C43" i="1" s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K19" i="1" s="1"/>
  <c r="K43" i="1" s="1"/>
  <c r="L7" i="1"/>
  <c r="L19" i="1" s="1"/>
  <c r="L43" i="1" s="1"/>
  <c r="L45" i="1" s="1"/>
  <c r="K7" i="1"/>
  <c r="N47" i="2" l="1"/>
  <c r="K47" i="2"/>
  <c r="H45" i="2"/>
  <c r="H47" i="2" s="1"/>
  <c r="F47" i="2"/>
  <c r="L47" i="2"/>
  <c r="C45" i="2"/>
  <c r="C47" i="2" s="1"/>
  <c r="I45" i="2"/>
  <c r="I47" i="2" s="1"/>
  <c r="M47" i="2"/>
  <c r="G47" i="2"/>
  <c r="C45" i="1"/>
  <c r="I45" i="1"/>
  <c r="D45" i="1"/>
  <c r="D47" i="1" s="1"/>
  <c r="J45" i="1"/>
  <c r="J47" i="1" s="1"/>
  <c r="K45" i="1"/>
  <c r="K47" i="1" s="1"/>
  <c r="E45" i="1"/>
  <c r="E47" i="1" s="1"/>
  <c r="L47" i="1"/>
  <c r="H47" i="1"/>
  <c r="C47" i="1"/>
  <c r="I47" i="1"/>
</calcChain>
</file>

<file path=xl/sharedStrings.xml><?xml version="1.0" encoding="utf-8"?>
<sst xmlns="http://schemas.openxmlformats.org/spreadsheetml/2006/main" count="140" uniqueCount="63">
  <si>
    <t>BANK WISE OUTSTANDING ADVANCES TO MINORITY COMMUNITIES AS ON SEPTEMBER 2020</t>
  </si>
  <si>
    <t>(Amount ` in lakh)</t>
  </si>
  <si>
    <t>SN</t>
  </si>
  <si>
    <t>BANK NAME</t>
  </si>
  <si>
    <t>MUSLIMS</t>
  </si>
  <si>
    <t>CHRISTAN</t>
  </si>
  <si>
    <t>BUDHISTS</t>
  </si>
  <si>
    <t>JAINS</t>
  </si>
  <si>
    <t>TOTAL</t>
  </si>
  <si>
    <t>NUMBER</t>
  </si>
  <si>
    <t>AMOUNT</t>
  </si>
  <si>
    <t>A.</t>
  </si>
  <si>
    <t>PUBLIC SECTOR BANKS</t>
  </si>
  <si>
    <t>PUNJAB NATIONAL BANK</t>
  </si>
  <si>
    <t>Punjab &amp; Sind Bank</t>
  </si>
  <si>
    <t>UCO BANK</t>
  </si>
  <si>
    <t>BANK OF BARODA</t>
  </si>
  <si>
    <t>.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</si>
  <si>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</si>
  <si>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</si>
  <si>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</si>
  <si>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</si>
  <si>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</si>
  <si>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</si>
  <si>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</si>
  <si>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</si>
  <si>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 xml:space="preserve">B. </t>
  </si>
  <si>
    <t>PRIVATE SECTOR BANKS</t>
  </si>
  <si>
    <t>IDBI BANK</t>
  </si>
  <si>
    <t>J&amp;K BANK</t>
  </si>
  <si>
    <t>HDFC BANK</t>
  </si>
  <si>
    <t>ICICI BANK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</si>
  <si>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</si>
  <si>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</si>
  <si>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</si>
  <si>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</si>
  <si>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</si>
  <si>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</si>
  <si>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AU Small Finance Bank</t>
  </si>
  <si>
    <t>CAPITAL SMALL FIN. Bank</t>
  </si>
  <si>
    <t>Ujjivan Small Finance Bank</t>
  </si>
  <si>
    <t>Jana Small Finance Bank</t>
  </si>
  <si>
    <t>C.</t>
  </si>
  <si>
    <t>REGIONAL RURAL BANKS</t>
  </si>
  <si>
    <t>Punjab Gramin Bank</t>
  </si>
  <si>
    <t>D.</t>
  </si>
  <si>
    <t>COOPERATIVE BANKS</t>
  </si>
  <si>
    <t>Pb. State Coop. Bank</t>
  </si>
  <si>
    <t>`</t>
  </si>
  <si>
    <t>SCHEDULED COMMERCIAL BANKS</t>
  </si>
  <si>
    <t>Comm.Bks (A+B)</t>
  </si>
  <si>
    <t>RRBs ( C)</t>
  </si>
  <si>
    <t>TOTAL (A+B+C)</t>
  </si>
  <si>
    <t>SYSTEM</t>
  </si>
  <si>
    <t>G. TOTAL(A+B+C+D)</t>
  </si>
  <si>
    <t>SLBC PUNJAB</t>
  </si>
  <si>
    <t xml:space="preserve"> BANK WISE ADVANCES DISBURSED TO MINORITY COMMUNITIES                                                                                                                                    DURING Q.E. SEPTEMBER 2020</t>
  </si>
  <si>
    <t>CHRISTIAN</t>
  </si>
  <si>
    <t>ZORASTRAINS</t>
  </si>
  <si>
    <t xml:space="preserve">PRIVATE SECTOR BANKS &amp; SMALL FINANCE BANKS </t>
  </si>
  <si>
    <t>G. TOTAL (A+B+C+D)</t>
  </si>
  <si>
    <t xml:space="preserve">                                                                                                                                 Annexure - 47</t>
  </si>
  <si>
    <t xml:space="preserve">                                                                                 Annexure- 47.1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</si>
</sst>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4"/>
      <name val="Times New Roman"/>
      <family val="1"/>
    </font>
    <font>
      <sz val="14"/>
      <name val="Times New Roman"/>
      <family val="1"/>
    </font>
    <font>
      <b/>
      <sz val="18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ahoma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4"/>
      <name val="Rupee Foradian"/>
      <family val="2"/>
    </font>
    <font>
      <b/>
      <sz val="12"/>
      <name val="Tahoma"/>
      <family val="2"/>
    </font>
    <font>
      <b/>
      <sz val="10"/>
      <name val="Tahoma"/>
      <family val="2"/>
    </font>
    <font>
      <sz val="14"/>
      <color rgb="FFFF0000"/>
      <name val="Times New Roman"/>
      <family val="1"/>
    </font>
    <font>
      <u/>
      <sz val="14"/>
      <color indexed="12"/>
      <name val="Times New Roman"/>
      <family val="1"/>
    </font>
    <font>
      <b/>
      <u/>
      <sz val="14"/>
      <name val="Tahoma"/>
      <family val="2"/>
    </font>
    <font>
      <b/>
      <sz val="12"/>
      <name val="Rupee Foradian"/>
      <family val="2"/>
    </font>
    <font>
      <sz val="14"/>
      <color theme="1"/>
      <name val="Times New Roman"/>
      <family val="1"/>
    </font>
    <font>
      <b/>
      <sz val="18"/>
      <name val="Tahoma"/>
      <family val="2"/>
    </font>
    <font>
      <sz val="18"/>
      <name val="Tahoma"/>
      <family val="2"/>
    </font>
    <font>
      <sz val="12"/>
      <color theme="1"/>
      <name val="Times New Roman"/>
      <family val="1"/>
    </font>
    <font>
      <sz val="14"/>
      <name val="Tahoma"/>
      <family val="2"/>
    </font>
    <font>
      <b/>
      <sz val="9"/>
      <name val="Tahoma"/>
      <family val="2"/>
    </font>
    <font>
      <b/>
      <sz val="10"/>
      <name val="Rupee Foradian"/>
      <family val="2"/>
    </font>
    <font>
      <b/>
      <sz val="12"/>
      <color rgb="FFFF0000"/>
      <name val="Rupee Foradian"/>
      <family val="2"/>
    </font>
    <font>
      <b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46">
    <xf numFmtId="0" fontId="0" fillId="0" borderId="0" xfId="0"/>
    <xf numFmtId="0" fontId="4" fillId="0" borderId="0" xfId="0" applyFont="1"/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8" fillId="0" borderId="0" xfId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wrapText="1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/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/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/>
    <xf numFmtId="0" fontId="5" fillId="0" borderId="18" xfId="0" applyFont="1" applyFill="1" applyBorder="1"/>
    <xf numFmtId="0" fontId="1" fillId="0" borderId="0" xfId="0" applyFont="1"/>
    <xf numFmtId="0" fontId="5" fillId="0" borderId="19" xfId="0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right"/>
    </xf>
    <xf numFmtId="1" fontId="5" fillId="0" borderId="20" xfId="0" applyNumberFormat="1" applyFont="1" applyFill="1" applyBorder="1"/>
    <xf numFmtId="1" fontId="5" fillId="0" borderId="21" xfId="0" applyNumberFormat="1" applyFont="1" applyFill="1" applyBorder="1"/>
    <xf numFmtId="0" fontId="5" fillId="0" borderId="20" xfId="0" applyFont="1" applyFill="1" applyBorder="1" applyAlignment="1">
      <alignment horizontal="right"/>
    </xf>
    <xf numFmtId="0" fontId="5" fillId="0" borderId="20" xfId="0" applyFont="1" applyFill="1" applyBorder="1"/>
    <xf numFmtId="0" fontId="11" fillId="0" borderId="0" xfId="0" applyFont="1"/>
    <xf numFmtId="0" fontId="5" fillId="0" borderId="20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/>
    <xf numFmtId="0" fontId="5" fillId="0" borderId="12" xfId="0" applyFont="1" applyFill="1" applyBorder="1"/>
    <xf numFmtId="0" fontId="7" fillId="0" borderId="0" xfId="0" applyFont="1"/>
    <xf numFmtId="0" fontId="5" fillId="0" borderId="23" xfId="0" applyFont="1" applyFill="1" applyBorder="1" applyAlignment="1">
      <alignment horizontal="left"/>
    </xf>
    <xf numFmtId="0" fontId="13" fillId="0" borderId="24" xfId="2" applyFont="1" applyFill="1" applyBorder="1" applyAlignment="1" applyProtection="1"/>
    <xf numFmtId="0" fontId="5" fillId="0" borderId="24" xfId="0" applyFont="1" applyFill="1" applyBorder="1"/>
    <xf numFmtId="1" fontId="5" fillId="0" borderId="24" xfId="0" applyNumberFormat="1" applyFont="1" applyFill="1" applyBorder="1"/>
    <xf numFmtId="1" fontId="5" fillId="0" borderId="25" xfId="0" applyNumberFormat="1" applyFont="1" applyFill="1" applyBorder="1"/>
    <xf numFmtId="0" fontId="5" fillId="0" borderId="26" xfId="0" applyFont="1" applyFill="1" applyBorder="1"/>
    <xf numFmtId="1" fontId="5" fillId="0" borderId="26" xfId="0" applyNumberFormat="1" applyFont="1" applyFill="1" applyBorder="1"/>
    <xf numFmtId="1" fontId="5" fillId="0" borderId="20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1" fontId="5" fillId="0" borderId="9" xfId="0" applyNumberFormat="1" applyFont="1" applyFill="1" applyBorder="1"/>
    <xf numFmtId="0" fontId="5" fillId="0" borderId="25" xfId="0" applyFont="1" applyFill="1" applyBorder="1"/>
    <xf numFmtId="0" fontId="5" fillId="0" borderId="2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13" fillId="0" borderId="14" xfId="2" applyFont="1" applyFill="1" applyBorder="1" applyAlignment="1" applyProtection="1"/>
    <xf numFmtId="0" fontId="5" fillId="0" borderId="14" xfId="0" applyFont="1" applyFill="1" applyBorder="1"/>
    <xf numFmtId="0" fontId="5" fillId="0" borderId="15" xfId="0" applyFont="1" applyFill="1" applyBorder="1"/>
    <xf numFmtId="1" fontId="5" fillId="0" borderId="12" xfId="0" applyNumberFormat="1" applyFont="1" applyFill="1" applyBorder="1"/>
    <xf numFmtId="0" fontId="7" fillId="0" borderId="0" xfId="0" applyFont="1" applyFill="1" applyBorder="1" applyAlignment="1"/>
    <xf numFmtId="0" fontId="9" fillId="0" borderId="0" xfId="0" applyFont="1" applyAlignment="1">
      <alignment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8" fillId="0" borderId="0" xfId="0" applyFont="1"/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left"/>
    </xf>
    <xf numFmtId="0" fontId="19" fillId="0" borderId="24" xfId="0" applyFont="1" applyBorder="1"/>
    <xf numFmtId="0" fontId="19" fillId="0" borderId="25" xfId="0" applyFont="1" applyBorder="1"/>
    <xf numFmtId="0" fontId="15" fillId="0" borderId="0" xfId="0" applyFont="1"/>
    <xf numFmtId="0" fontId="21" fillId="0" borderId="0" xfId="3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0" xfId="0" applyFont="1" applyBorder="1"/>
    <xf numFmtId="0" fontId="5" fillId="0" borderId="21" xfId="0" applyFont="1" applyBorder="1"/>
    <xf numFmtId="1" fontId="5" fillId="0" borderId="20" xfId="0" applyNumberFormat="1" applyFont="1" applyBorder="1" applyAlignment="1"/>
    <xf numFmtId="0" fontId="22" fillId="0" borderId="0" xfId="0" applyFont="1"/>
    <xf numFmtId="0" fontId="5" fillId="0" borderId="20" xfId="0" applyFont="1" applyBorder="1" applyAlignment="1">
      <alignment vertical="center"/>
    </xf>
    <xf numFmtId="1" fontId="5" fillId="0" borderId="20" xfId="0" applyNumberFormat="1" applyFont="1" applyBorder="1" applyAlignment="1">
      <alignment vertical="center"/>
    </xf>
    <xf numFmtId="0" fontId="21" fillId="0" borderId="0" xfId="0" applyFont="1" applyAlignment="1">
      <alignment horizontal="center"/>
    </xf>
    <xf numFmtId="1" fontId="5" fillId="0" borderId="20" xfId="0" applyNumberFormat="1" applyFont="1" applyBorder="1"/>
    <xf numFmtId="1" fontId="5" fillId="0" borderId="21" xfId="0" applyNumberFormat="1" applyFont="1" applyBorder="1"/>
    <xf numFmtId="0" fontId="23" fillId="0" borderId="0" xfId="0" applyFont="1"/>
    <xf numFmtId="0" fontId="19" fillId="0" borderId="8" xfId="0" applyFont="1" applyBorder="1" applyAlignment="1">
      <alignment horizontal="center"/>
    </xf>
    <xf numFmtId="0" fontId="5" fillId="0" borderId="9" xfId="0" applyFont="1" applyBorder="1"/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 applyAlignment="1"/>
    <xf numFmtId="0" fontId="5" fillId="0" borderId="26" xfId="0" applyFont="1" applyBorder="1"/>
    <xf numFmtId="0" fontId="5" fillId="0" borderId="31" xfId="0" applyFont="1" applyBorder="1"/>
    <xf numFmtId="0" fontId="5" fillId="0" borderId="20" xfId="0" applyFont="1" applyBorder="1" applyAlignment="1">
      <alignment horizontal="right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Fill="1" applyBorder="1"/>
    <xf numFmtId="0" fontId="5" fillId="0" borderId="26" xfId="0" applyFont="1" applyBorder="1" applyAlignment="1">
      <alignment horizontal="right"/>
    </xf>
    <xf numFmtId="0" fontId="5" fillId="0" borderId="26" xfId="0" applyFont="1" applyBorder="1" applyAlignment="1">
      <alignment horizontal="right" vertical="center"/>
    </xf>
    <xf numFmtId="1" fontId="5" fillId="0" borderId="26" xfId="0" applyNumberFormat="1" applyFont="1" applyBorder="1" applyAlignment="1">
      <alignment horizontal="right"/>
    </xf>
    <xf numFmtId="1" fontId="5" fillId="0" borderId="26" xfId="0" applyNumberFormat="1" applyFont="1" applyBorder="1"/>
    <xf numFmtId="1" fontId="5" fillId="0" borderId="31" xfId="0" applyNumberFormat="1" applyFont="1" applyBorder="1"/>
    <xf numFmtId="0" fontId="5" fillId="0" borderId="8" xfId="0" applyFont="1" applyBorder="1" applyAlignment="1">
      <alignment horizontal="center"/>
    </xf>
    <xf numFmtId="1" fontId="5" fillId="0" borderId="9" xfId="0" applyNumberFormat="1" applyFont="1" applyBorder="1"/>
    <xf numFmtId="1" fontId="5" fillId="0" borderId="25" xfId="0" applyNumberFormat="1" applyFont="1" applyBorder="1"/>
    <xf numFmtId="1" fontId="5" fillId="0" borderId="12" xfId="0" applyNumberFormat="1" applyFont="1" applyBorder="1"/>
    <xf numFmtId="0" fontId="5" fillId="0" borderId="2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9" fillId="0" borderId="14" xfId="0" applyFont="1" applyBorder="1"/>
    <xf numFmtId="0" fontId="5" fillId="0" borderId="14" xfId="0" applyFont="1" applyBorder="1"/>
    <xf numFmtId="1" fontId="5" fillId="0" borderId="15" xfId="0" applyNumberFormat="1" applyFont="1" applyBorder="1"/>
    <xf numFmtId="1" fontId="5" fillId="0" borderId="14" xfId="0" applyNumberFormat="1" applyFont="1" applyBorder="1"/>
    <xf numFmtId="0" fontId="5" fillId="0" borderId="15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9" fillId="0" borderId="0" xfId="0" applyFont="1"/>
    <xf numFmtId="0" fontId="10" fillId="0" borderId="0" xfId="0" applyFont="1" applyBorder="1" applyAlignment="1"/>
    <xf numFmtId="0" fontId="15" fillId="0" borderId="0" xfId="0" applyFont="1" applyAlignment="1">
      <alignment horizontal="center"/>
    </xf>
    <xf numFmtId="0" fontId="5" fillId="0" borderId="22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4" fillId="0" borderId="0" xfId="0" applyFont="1" applyFill="1"/>
    <xf numFmtId="0" fontId="7" fillId="0" borderId="0" xfId="0" applyFont="1" applyFill="1"/>
    <xf numFmtId="0" fontId="14" fillId="0" borderId="0" xfId="0" applyFont="1" applyFill="1"/>
    <xf numFmtId="0" fontId="9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Border="1" applyAlignment="1"/>
    <xf numFmtId="0" fontId="5" fillId="0" borderId="17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19" fillId="0" borderId="9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8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9" fillId="0" borderId="2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4">
    <cellStyle name="Hyperlink" xfId="2" builtinId="8"/>
    <cellStyle name="Normal" xfId="0" builtinId="0"/>
    <cellStyle name="Normal 2 2" xfId="1"/>
    <cellStyle name="Normal 2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8"/>
  <sheetViews>
    <sheetView tabSelected="1" view="pageBreakPreview" zoomScale="85" zoomScaleSheetLayoutView="85" workbookViewId="0">
      <selection activeCell="D16" sqref="D16"/>
    </sheetView>
  </sheetViews>
  <sheetFormatPr defaultColWidth="8.90625" defaultRowHeight="18"/>
  <cols>
    <col min="1" max="1" width="5.6328125" style="50" customWidth="1"/>
    <col min="2" max="2" width="29.90625" style="51" customWidth="1"/>
    <col min="3" max="3" width="9.08984375" style="51" customWidth="1"/>
    <col min="4" max="4" width="11.36328125" style="51" customWidth="1"/>
    <col min="5" max="5" width="9.54296875" style="51" bestFit="1" customWidth="1"/>
    <col min="6" max="6" width="10.54296875" style="51" customWidth="1"/>
    <col min="7" max="8" width="9.54296875" style="51" bestFit="1" customWidth="1"/>
    <col min="9" max="10" width="9.54296875" style="51" customWidth="1"/>
    <col min="11" max="11" width="8.6328125" style="51" customWidth="1"/>
    <col min="12" max="12" width="9.36328125" style="51" customWidth="1"/>
    <col min="13" max="13" width="9.36328125" style="17" bestFit="1" customWidth="1"/>
    <col min="14" max="16384" width="8.90625" style="17"/>
  </cols>
  <sheetData>
    <row r="1" spans="1:14" s="1" customFormat="1" ht="39" customHeight="1" thickBot="1">
      <c r="A1" s="121" t="s">
        <v>61</v>
      </c>
      <c r="B1" s="121"/>
      <c r="C1" s="121"/>
      <c r="D1" s="121"/>
      <c r="E1" s="121"/>
      <c r="F1" s="121"/>
      <c r="G1" s="122"/>
      <c r="H1" s="122"/>
      <c r="I1" s="122"/>
      <c r="J1" s="122"/>
      <c r="K1" s="122"/>
      <c r="L1" s="122"/>
      <c r="M1" s="112"/>
      <c r="N1" s="112"/>
    </row>
    <row r="2" spans="1:14" s="1" customFormat="1" ht="39.75" customHeight="1" thickBot="1">
      <c r="A2" s="123" t="s">
        <v>0</v>
      </c>
      <c r="B2" s="124"/>
      <c r="C2" s="124"/>
      <c r="D2" s="124"/>
      <c r="E2" s="124"/>
      <c r="F2" s="124"/>
      <c r="G2" s="125"/>
      <c r="H2" s="125"/>
      <c r="I2" s="125"/>
      <c r="J2" s="125"/>
      <c r="K2" s="125"/>
      <c r="L2" s="126"/>
      <c r="M2" s="112"/>
      <c r="N2" s="112"/>
    </row>
    <row r="3" spans="1:14" s="1" customFormat="1" ht="22.5" customHeight="1" thickBot="1">
      <c r="A3" s="2"/>
      <c r="B3" s="3"/>
      <c r="C3" s="3"/>
      <c r="D3" s="3"/>
      <c r="E3" s="3"/>
      <c r="F3" s="3"/>
      <c r="G3" s="4"/>
      <c r="H3" s="5"/>
      <c r="I3" s="4"/>
      <c r="J3" s="4"/>
      <c r="K3" s="6" t="s">
        <v>1</v>
      </c>
      <c r="L3" s="7"/>
      <c r="M3" s="112"/>
      <c r="N3" s="112"/>
    </row>
    <row r="4" spans="1:14" s="1" customFormat="1" ht="16.2" thickBot="1">
      <c r="A4" s="8" t="s">
        <v>2</v>
      </c>
      <c r="B4" s="9" t="s">
        <v>3</v>
      </c>
      <c r="C4" s="127" t="s">
        <v>4</v>
      </c>
      <c r="D4" s="127"/>
      <c r="E4" s="127" t="s">
        <v>5</v>
      </c>
      <c r="F4" s="127"/>
      <c r="G4" s="127" t="s">
        <v>6</v>
      </c>
      <c r="H4" s="127"/>
      <c r="I4" s="128" t="s">
        <v>7</v>
      </c>
      <c r="J4" s="129"/>
      <c r="K4" s="127" t="s">
        <v>8</v>
      </c>
      <c r="L4" s="130"/>
      <c r="M4" s="112"/>
      <c r="N4" s="112"/>
    </row>
    <row r="5" spans="1:14" s="1" customFormat="1" ht="16.2" thickBot="1">
      <c r="A5" s="10"/>
      <c r="B5" s="11"/>
      <c r="C5" s="12" t="s">
        <v>9</v>
      </c>
      <c r="D5" s="12" t="s">
        <v>10</v>
      </c>
      <c r="E5" s="12" t="s">
        <v>9</v>
      </c>
      <c r="F5" s="12" t="s">
        <v>10</v>
      </c>
      <c r="G5" s="12" t="s">
        <v>9</v>
      </c>
      <c r="H5" s="12" t="s">
        <v>10</v>
      </c>
      <c r="I5" s="12" t="s">
        <v>9</v>
      </c>
      <c r="J5" s="12" t="s">
        <v>10</v>
      </c>
      <c r="K5" s="12" t="s">
        <v>9</v>
      </c>
      <c r="L5" s="13" t="s">
        <v>10</v>
      </c>
      <c r="M5" s="112"/>
      <c r="N5" s="112"/>
    </row>
    <row r="6" spans="1:14" ht="20.100000000000001" customHeight="1">
      <c r="A6" s="14" t="s">
        <v>11</v>
      </c>
      <c r="B6" s="118" t="s">
        <v>12</v>
      </c>
      <c r="C6" s="118"/>
      <c r="D6" s="118"/>
      <c r="E6" s="118"/>
      <c r="F6" s="118"/>
      <c r="G6" s="15"/>
      <c r="H6" s="15"/>
      <c r="I6" s="15"/>
      <c r="J6" s="15"/>
      <c r="K6" s="15"/>
      <c r="L6" s="16"/>
      <c r="M6" s="116"/>
      <c r="N6" s="116"/>
    </row>
    <row r="7" spans="1:14" ht="20.100000000000001" customHeight="1">
      <c r="A7" s="18">
        <v>1</v>
      </c>
      <c r="B7" s="23" t="s">
        <v>13</v>
      </c>
      <c r="C7" s="19">
        <v>4254</v>
      </c>
      <c r="D7" s="19">
        <v>27477</v>
      </c>
      <c r="E7" s="19">
        <v>1531</v>
      </c>
      <c r="F7" s="19">
        <v>2598</v>
      </c>
      <c r="G7" s="20">
        <v>112</v>
      </c>
      <c r="H7" s="20">
        <v>309</v>
      </c>
      <c r="I7" s="20">
        <v>942</v>
      </c>
      <c r="J7" s="20">
        <v>46820</v>
      </c>
      <c r="K7" s="20">
        <f t="shared" ref="K7:L18" si="0">C7+E7+G7+I7</f>
        <v>6839</v>
      </c>
      <c r="L7" s="21">
        <f t="shared" si="0"/>
        <v>77204</v>
      </c>
      <c r="M7" s="116"/>
      <c r="N7" s="116"/>
    </row>
    <row r="8" spans="1:14" s="24" customFormat="1" ht="20.100000000000001" customHeight="1">
      <c r="A8" s="18">
        <v>2</v>
      </c>
      <c r="B8" s="23" t="s">
        <v>14</v>
      </c>
      <c r="C8" s="22">
        <v>316</v>
      </c>
      <c r="D8" s="19">
        <v>756</v>
      </c>
      <c r="E8" s="19">
        <v>163</v>
      </c>
      <c r="F8" s="19">
        <v>341</v>
      </c>
      <c r="G8" s="23">
        <v>12</v>
      </c>
      <c r="H8" s="23">
        <v>53</v>
      </c>
      <c r="I8" s="23">
        <v>45</v>
      </c>
      <c r="J8" s="23">
        <v>385</v>
      </c>
      <c r="K8" s="20">
        <f t="shared" si="0"/>
        <v>536</v>
      </c>
      <c r="L8" s="21">
        <f t="shared" si="0"/>
        <v>1535</v>
      </c>
      <c r="M8" s="116"/>
      <c r="N8" s="116"/>
    </row>
    <row r="9" spans="1:14" ht="20.100000000000001" customHeight="1">
      <c r="A9" s="18">
        <v>3</v>
      </c>
      <c r="B9" s="23" t="s">
        <v>15</v>
      </c>
      <c r="C9" s="22">
        <v>2187</v>
      </c>
      <c r="D9" s="19">
        <v>10456</v>
      </c>
      <c r="E9" s="19">
        <v>918</v>
      </c>
      <c r="F9" s="19">
        <v>1417</v>
      </c>
      <c r="G9" s="23">
        <v>0</v>
      </c>
      <c r="H9" s="23">
        <v>0</v>
      </c>
      <c r="I9" s="23">
        <v>474</v>
      </c>
      <c r="J9" s="23">
        <v>684</v>
      </c>
      <c r="K9" s="20">
        <f t="shared" si="0"/>
        <v>3579</v>
      </c>
      <c r="L9" s="21">
        <f t="shared" si="0"/>
        <v>12557</v>
      </c>
      <c r="M9" s="116"/>
      <c r="N9" s="116"/>
    </row>
    <row r="10" spans="1:14" ht="20.100000000000001" customHeight="1">
      <c r="A10" s="18">
        <v>4</v>
      </c>
      <c r="B10" s="109" t="s">
        <v>16</v>
      </c>
      <c r="C10" s="23">
        <v>596</v>
      </c>
      <c r="D10" s="20">
        <v>2867</v>
      </c>
      <c r="E10" s="20">
        <v>917</v>
      </c>
      <c r="F10" s="20">
        <v>5050</v>
      </c>
      <c r="G10" s="23">
        <v>77</v>
      </c>
      <c r="H10" s="23">
        <v>566</v>
      </c>
      <c r="I10" s="23">
        <v>164</v>
      </c>
      <c r="J10" s="23">
        <v>778</v>
      </c>
      <c r="K10" s="20">
        <f t="shared" si="0"/>
        <v>1754</v>
      </c>
      <c r="L10" s="21">
        <f t="shared" si="0"/>
        <v>9261</v>
      </c>
      <c r="M10" s="116" t="s">
        <v>17</v>
      </c>
      <c r="N10" s="116"/>
    </row>
    <row r="11" spans="1:14" ht="20.100000000000001" customHeight="1">
      <c r="A11" s="18">
        <v>5</v>
      </c>
      <c r="B11" s="23" t="s">
        <v>18</v>
      </c>
      <c r="C11" s="25">
        <v>522</v>
      </c>
      <c r="D11" s="25">
        <v>1757</v>
      </c>
      <c r="E11" s="25">
        <v>118</v>
      </c>
      <c r="F11" s="25">
        <v>230</v>
      </c>
      <c r="G11" s="23">
        <v>22</v>
      </c>
      <c r="H11" s="20">
        <v>126</v>
      </c>
      <c r="I11" s="23">
        <v>45</v>
      </c>
      <c r="J11" s="23">
        <v>408</v>
      </c>
      <c r="K11" s="20">
        <f t="shared" si="0"/>
        <v>707</v>
      </c>
      <c r="L11" s="21">
        <f t="shared" si="0"/>
        <v>2521</v>
      </c>
      <c r="M11" s="116"/>
      <c r="N11" s="116"/>
    </row>
    <row r="12" spans="1:14" ht="20.100000000000001" customHeight="1">
      <c r="A12" s="18">
        <v>6</v>
      </c>
      <c r="B12" s="23" t="s">
        <v>19</v>
      </c>
      <c r="C12" s="23">
        <v>108</v>
      </c>
      <c r="D12" s="23">
        <v>196</v>
      </c>
      <c r="E12" s="23">
        <v>47</v>
      </c>
      <c r="F12" s="23">
        <v>135</v>
      </c>
      <c r="G12" s="23">
        <v>5</v>
      </c>
      <c r="H12" s="23">
        <v>87</v>
      </c>
      <c r="I12" s="23">
        <v>16</v>
      </c>
      <c r="J12" s="23">
        <v>74</v>
      </c>
      <c r="K12" s="20">
        <f t="shared" si="0"/>
        <v>176</v>
      </c>
      <c r="L12" s="21">
        <f t="shared" si="0"/>
        <v>492</v>
      </c>
      <c r="M12" s="116"/>
      <c r="N12" s="116"/>
    </row>
    <row r="13" spans="1:14" ht="20.100000000000001" customHeight="1">
      <c r="A13" s="18">
        <v>7</v>
      </c>
      <c r="B13" s="23" t="s">
        <v>20</v>
      </c>
      <c r="C13" s="25">
        <v>1306</v>
      </c>
      <c r="D13" s="25">
        <v>5974</v>
      </c>
      <c r="E13" s="25">
        <v>813</v>
      </c>
      <c r="F13" s="25">
        <v>1995</v>
      </c>
      <c r="G13" s="23">
        <v>40</v>
      </c>
      <c r="H13" s="23">
        <v>49</v>
      </c>
      <c r="I13" s="23">
        <v>180</v>
      </c>
      <c r="J13" s="23">
        <v>1402</v>
      </c>
      <c r="K13" s="20">
        <f t="shared" si="0"/>
        <v>2339</v>
      </c>
      <c r="L13" s="21">
        <f t="shared" si="0"/>
        <v>9420</v>
      </c>
      <c r="M13" s="116"/>
      <c r="N13" s="116"/>
    </row>
    <row r="14" spans="1:14" ht="20.100000000000001" customHeight="1">
      <c r="A14" s="18">
        <v>8</v>
      </c>
      <c r="B14" s="23" t="s">
        <v>21</v>
      </c>
      <c r="C14" s="23">
        <v>96</v>
      </c>
      <c r="D14" s="20">
        <v>207</v>
      </c>
      <c r="E14" s="20">
        <v>11</v>
      </c>
      <c r="F14" s="20">
        <v>26</v>
      </c>
      <c r="G14" s="23">
        <v>13</v>
      </c>
      <c r="H14" s="23">
        <v>85</v>
      </c>
      <c r="I14" s="23">
        <v>86</v>
      </c>
      <c r="J14" s="23">
        <v>286</v>
      </c>
      <c r="K14" s="20">
        <f t="shared" si="0"/>
        <v>206</v>
      </c>
      <c r="L14" s="21">
        <f t="shared" si="0"/>
        <v>604</v>
      </c>
      <c r="M14" s="116"/>
      <c r="N14" s="116"/>
    </row>
    <row r="15" spans="1:14" ht="20.100000000000001" customHeight="1">
      <c r="A15" s="18">
        <v>9</v>
      </c>
      <c r="B15" s="23" t="s">
        <v>22</v>
      </c>
      <c r="C15" s="23">
        <v>1195</v>
      </c>
      <c r="D15" s="20">
        <v>13186</v>
      </c>
      <c r="E15" s="20">
        <v>151</v>
      </c>
      <c r="F15" s="20">
        <v>571</v>
      </c>
      <c r="G15" s="23">
        <v>38</v>
      </c>
      <c r="H15" s="23">
        <v>34</v>
      </c>
      <c r="I15" s="23">
        <v>46</v>
      </c>
      <c r="J15" s="23">
        <v>25843</v>
      </c>
      <c r="K15" s="20">
        <f t="shared" si="0"/>
        <v>1430</v>
      </c>
      <c r="L15" s="21">
        <f t="shared" si="0"/>
        <v>39634</v>
      </c>
      <c r="M15" s="116"/>
      <c r="N15" s="116"/>
    </row>
    <row r="16" spans="1:14" ht="20.100000000000001" customHeight="1">
      <c r="A16" s="18">
        <v>10</v>
      </c>
      <c r="B16" s="23" t="s">
        <v>23</v>
      </c>
      <c r="C16" s="23">
        <v>355</v>
      </c>
      <c r="D16" s="20">
        <v>1421</v>
      </c>
      <c r="E16" s="20">
        <v>373</v>
      </c>
      <c r="F16" s="20">
        <v>790</v>
      </c>
      <c r="G16" s="23">
        <v>0</v>
      </c>
      <c r="H16" s="20">
        <v>0</v>
      </c>
      <c r="I16" s="23">
        <v>394</v>
      </c>
      <c r="J16" s="23">
        <v>985</v>
      </c>
      <c r="K16" s="20">
        <f t="shared" si="0"/>
        <v>1122</v>
      </c>
      <c r="L16" s="21">
        <f t="shared" si="0"/>
        <v>3196</v>
      </c>
      <c r="M16" s="116"/>
      <c r="N16" s="116"/>
    </row>
    <row r="17" spans="1:134" ht="20.100000000000001" customHeight="1">
      <c r="A17" s="18">
        <v>11</v>
      </c>
      <c r="B17" s="23" t="s">
        <v>24</v>
      </c>
      <c r="C17" s="25">
        <v>3771</v>
      </c>
      <c r="D17" s="25">
        <v>13989</v>
      </c>
      <c r="E17" s="25">
        <v>1674</v>
      </c>
      <c r="F17" s="25">
        <v>5508</v>
      </c>
      <c r="G17" s="23">
        <v>79</v>
      </c>
      <c r="H17" s="23">
        <v>290</v>
      </c>
      <c r="I17" s="23">
        <v>632</v>
      </c>
      <c r="J17" s="23">
        <v>8497</v>
      </c>
      <c r="K17" s="20">
        <f t="shared" si="0"/>
        <v>6156</v>
      </c>
      <c r="L17" s="21">
        <f t="shared" si="0"/>
        <v>28284</v>
      </c>
      <c r="M17" s="116"/>
      <c r="N17" s="116"/>
    </row>
    <row r="18" spans="1:134" ht="20.100000000000001" customHeight="1" thickBot="1">
      <c r="A18" s="18">
        <v>12</v>
      </c>
      <c r="B18" s="23" t="s">
        <v>25</v>
      </c>
      <c r="C18" s="22">
        <v>654</v>
      </c>
      <c r="D18" s="22">
        <v>2187</v>
      </c>
      <c r="E18" s="22">
        <v>198</v>
      </c>
      <c r="F18" s="22">
        <v>633</v>
      </c>
      <c r="G18" s="23">
        <v>79</v>
      </c>
      <c r="H18" s="23">
        <v>1481</v>
      </c>
      <c r="I18" s="23">
        <v>143</v>
      </c>
      <c r="J18" s="23">
        <v>2083</v>
      </c>
      <c r="K18" s="20">
        <f t="shared" si="0"/>
        <v>1074</v>
      </c>
      <c r="L18" s="21">
        <f t="shared" si="0"/>
        <v>6384</v>
      </c>
      <c r="M18" s="116"/>
      <c r="N18" s="116"/>
    </row>
    <row r="19" spans="1:134" ht="20.100000000000001" customHeight="1" thickBot="1">
      <c r="A19" s="26"/>
      <c r="B19" s="27" t="s">
        <v>8</v>
      </c>
      <c r="C19" s="27">
        <f t="shared" ref="C19:L19" si="1">SUM(C7:C18)</f>
        <v>15360</v>
      </c>
      <c r="D19" s="27">
        <f t="shared" si="1"/>
        <v>80473</v>
      </c>
      <c r="E19" s="27">
        <f t="shared" si="1"/>
        <v>6914</v>
      </c>
      <c r="F19" s="27">
        <f t="shared" si="1"/>
        <v>19294</v>
      </c>
      <c r="G19" s="27">
        <f t="shared" si="1"/>
        <v>477</v>
      </c>
      <c r="H19" s="27">
        <f t="shared" si="1"/>
        <v>3080</v>
      </c>
      <c r="I19" s="27">
        <f t="shared" si="1"/>
        <v>3167</v>
      </c>
      <c r="J19" s="27">
        <f t="shared" si="1"/>
        <v>88245</v>
      </c>
      <c r="K19" s="27">
        <f t="shared" si="1"/>
        <v>25918</v>
      </c>
      <c r="L19" s="28">
        <f t="shared" si="1"/>
        <v>191092</v>
      </c>
      <c r="M19" s="113"/>
      <c r="N19" s="113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</row>
    <row r="20" spans="1:134" ht="20.100000000000001" customHeight="1">
      <c r="A20" s="30" t="s">
        <v>26</v>
      </c>
      <c r="B20" s="119" t="s">
        <v>27</v>
      </c>
      <c r="C20" s="119"/>
      <c r="D20" s="119"/>
      <c r="E20" s="119"/>
      <c r="F20" s="119"/>
      <c r="G20" s="31"/>
      <c r="H20" s="32"/>
      <c r="I20" s="32"/>
      <c r="J20" s="32"/>
      <c r="K20" s="33"/>
      <c r="L20" s="34"/>
      <c r="M20" s="116"/>
      <c r="N20" s="116"/>
    </row>
    <row r="21" spans="1:134" ht="20.100000000000001" customHeight="1">
      <c r="A21" s="18">
        <v>13</v>
      </c>
      <c r="B21" s="35" t="s">
        <v>28</v>
      </c>
      <c r="C21" s="35">
        <v>268</v>
      </c>
      <c r="D21" s="36">
        <v>1187</v>
      </c>
      <c r="E21" s="36">
        <v>85</v>
      </c>
      <c r="F21" s="36">
        <v>301</v>
      </c>
      <c r="G21" s="35">
        <v>9</v>
      </c>
      <c r="H21" s="35">
        <v>35</v>
      </c>
      <c r="I21" s="35">
        <v>38</v>
      </c>
      <c r="J21" s="35">
        <v>224</v>
      </c>
      <c r="K21" s="20">
        <f t="shared" ref="K21:L34" si="2">C21+E21+G21+I21</f>
        <v>400</v>
      </c>
      <c r="L21" s="21">
        <f t="shared" si="2"/>
        <v>1747</v>
      </c>
      <c r="M21" s="116"/>
      <c r="N21" s="116"/>
    </row>
    <row r="22" spans="1:134" ht="20.100000000000001" customHeight="1">
      <c r="A22" s="18">
        <v>14</v>
      </c>
      <c r="B22" s="23" t="s">
        <v>29</v>
      </c>
      <c r="C22" s="23">
        <v>63</v>
      </c>
      <c r="D22" s="20">
        <v>519</v>
      </c>
      <c r="E22" s="20">
        <v>3</v>
      </c>
      <c r="F22" s="20">
        <v>14</v>
      </c>
      <c r="G22" s="23">
        <v>0</v>
      </c>
      <c r="H22" s="23">
        <v>0</v>
      </c>
      <c r="I22" s="23">
        <v>4</v>
      </c>
      <c r="J22" s="23">
        <v>24</v>
      </c>
      <c r="K22" s="20">
        <f t="shared" si="2"/>
        <v>70</v>
      </c>
      <c r="L22" s="21">
        <f t="shared" si="2"/>
        <v>557</v>
      </c>
      <c r="M22" s="116"/>
      <c r="N22" s="116"/>
    </row>
    <row r="23" spans="1:134" s="24" customFormat="1" ht="20.100000000000001" customHeight="1">
      <c r="A23" s="18">
        <v>15</v>
      </c>
      <c r="B23" s="23" t="s">
        <v>30</v>
      </c>
      <c r="C23" s="23">
        <v>1438</v>
      </c>
      <c r="D23" s="20">
        <v>1873</v>
      </c>
      <c r="E23" s="20">
        <v>2475</v>
      </c>
      <c r="F23" s="20">
        <v>701</v>
      </c>
      <c r="G23" s="23">
        <v>11</v>
      </c>
      <c r="H23" s="23">
        <v>57</v>
      </c>
      <c r="I23" s="23">
        <v>119</v>
      </c>
      <c r="J23" s="23">
        <v>2545</v>
      </c>
      <c r="K23" s="20">
        <f t="shared" si="2"/>
        <v>4043</v>
      </c>
      <c r="L23" s="21">
        <f t="shared" si="2"/>
        <v>5176</v>
      </c>
      <c r="M23" s="116"/>
      <c r="N23" s="116"/>
    </row>
    <row r="24" spans="1:134" ht="20.100000000000001" customHeight="1">
      <c r="A24" s="18">
        <v>16</v>
      </c>
      <c r="B24" s="23" t="s">
        <v>31</v>
      </c>
      <c r="C24" s="37">
        <v>1562</v>
      </c>
      <c r="D24" s="37">
        <v>5599</v>
      </c>
      <c r="E24" s="37">
        <v>606</v>
      </c>
      <c r="F24" s="37">
        <v>1420</v>
      </c>
      <c r="G24" s="23">
        <v>36</v>
      </c>
      <c r="H24" s="23">
        <v>206</v>
      </c>
      <c r="I24" s="23">
        <v>277</v>
      </c>
      <c r="J24" s="23">
        <v>4467</v>
      </c>
      <c r="K24" s="20">
        <f t="shared" si="2"/>
        <v>2481</v>
      </c>
      <c r="L24" s="21">
        <f t="shared" si="2"/>
        <v>11692</v>
      </c>
      <c r="M24" s="116"/>
      <c r="N24" s="116"/>
    </row>
    <row r="25" spans="1:134" ht="20.100000000000001" customHeight="1">
      <c r="A25" s="18">
        <v>17</v>
      </c>
      <c r="B25" s="23" t="s">
        <v>32</v>
      </c>
      <c r="C25" s="25">
        <v>126</v>
      </c>
      <c r="D25" s="25">
        <v>802</v>
      </c>
      <c r="E25" s="25">
        <v>54</v>
      </c>
      <c r="F25" s="25">
        <v>1605</v>
      </c>
      <c r="G25" s="23">
        <v>2</v>
      </c>
      <c r="H25" s="23">
        <v>67</v>
      </c>
      <c r="I25" s="23">
        <v>0</v>
      </c>
      <c r="J25" s="23">
        <v>0</v>
      </c>
      <c r="K25" s="20">
        <f t="shared" si="2"/>
        <v>182</v>
      </c>
      <c r="L25" s="21">
        <f t="shared" si="2"/>
        <v>2474</v>
      </c>
      <c r="M25" s="116"/>
      <c r="N25" s="116"/>
    </row>
    <row r="26" spans="1:134" ht="20.100000000000001" customHeight="1">
      <c r="A26" s="18">
        <v>18</v>
      </c>
      <c r="B26" s="23" t="s">
        <v>33</v>
      </c>
      <c r="C26" s="25">
        <v>21</v>
      </c>
      <c r="D26" s="25">
        <v>230</v>
      </c>
      <c r="E26" s="25">
        <v>1</v>
      </c>
      <c r="F26" s="25">
        <v>7</v>
      </c>
      <c r="G26" s="23">
        <v>0</v>
      </c>
      <c r="H26" s="23">
        <v>0</v>
      </c>
      <c r="I26" s="23">
        <v>85</v>
      </c>
      <c r="J26" s="23">
        <v>2563</v>
      </c>
      <c r="K26" s="20">
        <f t="shared" si="2"/>
        <v>107</v>
      </c>
      <c r="L26" s="21">
        <f t="shared" si="2"/>
        <v>2800</v>
      </c>
      <c r="M26" s="116"/>
      <c r="N26" s="116"/>
    </row>
    <row r="27" spans="1:134" ht="20.100000000000001" customHeight="1">
      <c r="A27" s="18">
        <v>19</v>
      </c>
      <c r="B27" s="23" t="s">
        <v>34</v>
      </c>
      <c r="C27" s="25">
        <v>147</v>
      </c>
      <c r="D27" s="25">
        <v>154</v>
      </c>
      <c r="E27" s="25">
        <v>82</v>
      </c>
      <c r="F27" s="25">
        <v>104</v>
      </c>
      <c r="G27" s="23">
        <v>0</v>
      </c>
      <c r="H27" s="23">
        <v>0</v>
      </c>
      <c r="I27" s="23">
        <v>0</v>
      </c>
      <c r="J27" s="23">
        <v>0</v>
      </c>
      <c r="K27" s="20">
        <f t="shared" si="2"/>
        <v>229</v>
      </c>
      <c r="L27" s="21">
        <f t="shared" si="2"/>
        <v>258</v>
      </c>
      <c r="M27" s="116"/>
      <c r="N27" s="116"/>
    </row>
    <row r="28" spans="1:134" ht="20.100000000000001" customHeight="1">
      <c r="A28" s="18">
        <v>20</v>
      </c>
      <c r="B28" s="23" t="s">
        <v>35</v>
      </c>
      <c r="C28" s="25">
        <v>753</v>
      </c>
      <c r="D28" s="25">
        <v>2156</v>
      </c>
      <c r="E28" s="25">
        <v>205</v>
      </c>
      <c r="F28" s="25">
        <v>383</v>
      </c>
      <c r="G28" s="23">
        <v>27</v>
      </c>
      <c r="H28" s="23">
        <v>6</v>
      </c>
      <c r="I28" s="23">
        <v>22</v>
      </c>
      <c r="J28" s="23">
        <v>30</v>
      </c>
      <c r="K28" s="20">
        <f t="shared" si="2"/>
        <v>1007</v>
      </c>
      <c r="L28" s="21">
        <f t="shared" si="2"/>
        <v>2575</v>
      </c>
      <c r="M28" s="116"/>
      <c r="N28" s="116"/>
    </row>
    <row r="29" spans="1:134" s="24" customFormat="1" ht="20.100000000000001" customHeight="1">
      <c r="A29" s="18">
        <v>21</v>
      </c>
      <c r="B29" s="23" t="s">
        <v>36</v>
      </c>
      <c r="C29" s="25">
        <v>473</v>
      </c>
      <c r="D29" s="25">
        <v>3372</v>
      </c>
      <c r="E29" s="25">
        <v>44</v>
      </c>
      <c r="F29" s="25">
        <v>337</v>
      </c>
      <c r="G29" s="23">
        <v>65</v>
      </c>
      <c r="H29" s="23">
        <v>604</v>
      </c>
      <c r="I29" s="23">
        <v>0</v>
      </c>
      <c r="J29" s="23">
        <v>0</v>
      </c>
      <c r="K29" s="20">
        <f t="shared" si="2"/>
        <v>582</v>
      </c>
      <c r="L29" s="21">
        <f t="shared" si="2"/>
        <v>4313</v>
      </c>
      <c r="M29" s="116"/>
      <c r="N29" s="116"/>
    </row>
    <row r="30" spans="1:134" ht="20.100000000000001" customHeight="1">
      <c r="A30" s="18">
        <v>22</v>
      </c>
      <c r="B30" s="35" t="s">
        <v>37</v>
      </c>
      <c r="C30" s="38">
        <v>547</v>
      </c>
      <c r="D30" s="38">
        <v>3573</v>
      </c>
      <c r="E30" s="38">
        <v>31</v>
      </c>
      <c r="F30" s="38">
        <v>210</v>
      </c>
      <c r="G30" s="35">
        <v>35</v>
      </c>
      <c r="H30" s="36">
        <v>296</v>
      </c>
      <c r="I30" s="36">
        <v>7</v>
      </c>
      <c r="J30" s="36">
        <v>68</v>
      </c>
      <c r="K30" s="20">
        <f t="shared" si="2"/>
        <v>620</v>
      </c>
      <c r="L30" s="21">
        <f t="shared" si="2"/>
        <v>4147</v>
      </c>
      <c r="M30" s="116"/>
      <c r="N30" s="116"/>
    </row>
    <row r="31" spans="1:134" ht="20.100000000000001" customHeight="1">
      <c r="A31" s="18">
        <v>23</v>
      </c>
      <c r="B31" s="23" t="s">
        <v>38</v>
      </c>
      <c r="C31" s="25">
        <v>360</v>
      </c>
      <c r="D31" s="25">
        <v>1547</v>
      </c>
      <c r="E31" s="25">
        <v>8</v>
      </c>
      <c r="F31" s="25">
        <v>33</v>
      </c>
      <c r="G31" s="23">
        <v>0</v>
      </c>
      <c r="H31" s="23">
        <v>0</v>
      </c>
      <c r="I31" s="23">
        <v>28</v>
      </c>
      <c r="J31" s="23">
        <v>208</v>
      </c>
      <c r="K31" s="20">
        <f t="shared" si="2"/>
        <v>396</v>
      </c>
      <c r="L31" s="21">
        <f t="shared" si="2"/>
        <v>1788</v>
      </c>
      <c r="M31" s="116"/>
      <c r="N31" s="116"/>
    </row>
    <row r="32" spans="1:134" ht="20.100000000000001" customHeight="1">
      <c r="A32" s="18">
        <v>24</v>
      </c>
      <c r="B32" s="23" t="s">
        <v>39</v>
      </c>
      <c r="C32" s="25">
        <v>192</v>
      </c>
      <c r="D32" s="25">
        <v>937</v>
      </c>
      <c r="E32" s="25">
        <v>55</v>
      </c>
      <c r="F32" s="25">
        <v>210</v>
      </c>
      <c r="G32" s="23">
        <v>1</v>
      </c>
      <c r="H32" s="23">
        <v>1</v>
      </c>
      <c r="I32" s="23">
        <v>38</v>
      </c>
      <c r="J32" s="23">
        <v>487</v>
      </c>
      <c r="K32" s="20">
        <f t="shared" si="2"/>
        <v>286</v>
      </c>
      <c r="L32" s="21">
        <f t="shared" si="2"/>
        <v>1635</v>
      </c>
      <c r="M32" s="116"/>
      <c r="N32" s="116"/>
    </row>
    <row r="33" spans="1:14" ht="20.100000000000001" customHeight="1">
      <c r="A33" s="18">
        <v>25</v>
      </c>
      <c r="B33" s="23" t="s">
        <v>40</v>
      </c>
      <c r="C33" s="25">
        <v>2022</v>
      </c>
      <c r="D33" s="25">
        <v>465</v>
      </c>
      <c r="E33" s="25">
        <v>420</v>
      </c>
      <c r="F33" s="25">
        <v>96</v>
      </c>
      <c r="G33" s="23">
        <v>18</v>
      </c>
      <c r="H33" s="23">
        <v>6</v>
      </c>
      <c r="I33" s="23">
        <v>1</v>
      </c>
      <c r="J33" s="23">
        <v>1</v>
      </c>
      <c r="K33" s="20">
        <f t="shared" si="2"/>
        <v>2461</v>
      </c>
      <c r="L33" s="21">
        <f t="shared" si="2"/>
        <v>568</v>
      </c>
      <c r="M33" s="116"/>
      <c r="N33" s="116"/>
    </row>
    <row r="34" spans="1:14" ht="20.100000000000001" customHeight="1" thickBot="1">
      <c r="A34" s="18">
        <v>26</v>
      </c>
      <c r="B34" s="23" t="s">
        <v>41</v>
      </c>
      <c r="C34" s="37">
        <v>496</v>
      </c>
      <c r="D34" s="37">
        <v>164</v>
      </c>
      <c r="E34" s="37">
        <v>239</v>
      </c>
      <c r="F34" s="37">
        <v>60</v>
      </c>
      <c r="G34" s="20">
        <v>21</v>
      </c>
      <c r="H34" s="20">
        <v>14</v>
      </c>
      <c r="I34" s="23">
        <v>325</v>
      </c>
      <c r="J34" s="23">
        <v>138</v>
      </c>
      <c r="K34" s="20">
        <f t="shared" si="2"/>
        <v>1081</v>
      </c>
      <c r="L34" s="21">
        <f t="shared" si="2"/>
        <v>376</v>
      </c>
      <c r="M34" s="116"/>
      <c r="N34" s="116"/>
    </row>
    <row r="35" spans="1:14" ht="20.100000000000001" customHeight="1" thickBot="1">
      <c r="A35" s="26"/>
      <c r="B35" s="27" t="s">
        <v>8</v>
      </c>
      <c r="C35" s="27">
        <f>SUM(C21:C34)</f>
        <v>8468</v>
      </c>
      <c r="D35" s="39">
        <f>SUM(D21:D34)</f>
        <v>22578</v>
      </c>
      <c r="E35" s="27">
        <f t="shared" ref="E35:L35" si="3">SUM(E21:E34)</f>
        <v>4308</v>
      </c>
      <c r="F35" s="39">
        <f t="shared" si="3"/>
        <v>5481</v>
      </c>
      <c r="G35" s="39">
        <f t="shared" si="3"/>
        <v>225</v>
      </c>
      <c r="H35" s="39">
        <f t="shared" si="3"/>
        <v>1292</v>
      </c>
      <c r="I35" s="27">
        <f t="shared" si="3"/>
        <v>944</v>
      </c>
      <c r="J35" s="27">
        <f t="shared" si="3"/>
        <v>10755</v>
      </c>
      <c r="K35" s="27">
        <f t="shared" si="3"/>
        <v>13945</v>
      </c>
      <c r="L35" s="28">
        <f t="shared" si="3"/>
        <v>40106</v>
      </c>
      <c r="M35" s="116"/>
      <c r="N35" s="116"/>
    </row>
    <row r="36" spans="1:14" ht="20.100000000000001" customHeight="1">
      <c r="A36" s="30" t="s">
        <v>42</v>
      </c>
      <c r="B36" s="119" t="s">
        <v>43</v>
      </c>
      <c r="C36" s="119"/>
      <c r="D36" s="119"/>
      <c r="E36" s="119"/>
      <c r="F36" s="119"/>
      <c r="G36" s="31"/>
      <c r="H36" s="32"/>
      <c r="I36" s="32"/>
      <c r="J36" s="32"/>
      <c r="K36" s="33"/>
      <c r="L36" s="40"/>
      <c r="M36" s="116"/>
      <c r="N36" s="116"/>
    </row>
    <row r="37" spans="1:14" ht="20.100000000000001" customHeight="1" thickBot="1">
      <c r="A37" s="18">
        <v>27</v>
      </c>
      <c r="B37" s="110" t="s">
        <v>44</v>
      </c>
      <c r="C37" s="23">
        <v>1494</v>
      </c>
      <c r="D37" s="23">
        <v>2844</v>
      </c>
      <c r="E37" s="23">
        <v>1584</v>
      </c>
      <c r="F37" s="23">
        <v>1140</v>
      </c>
      <c r="G37" s="23">
        <v>5</v>
      </c>
      <c r="H37" s="23">
        <v>4</v>
      </c>
      <c r="I37" s="23">
        <v>51</v>
      </c>
      <c r="J37" s="23">
        <v>71</v>
      </c>
      <c r="K37" s="20">
        <f>C37+E37+G37+I37</f>
        <v>3134</v>
      </c>
      <c r="L37" s="21">
        <f>D37+F37+H37+J37</f>
        <v>4059</v>
      </c>
      <c r="M37" s="116"/>
      <c r="N37" s="116"/>
    </row>
    <row r="38" spans="1:14" ht="20.100000000000001" customHeight="1" thickBot="1">
      <c r="A38" s="26"/>
      <c r="B38" s="27" t="s">
        <v>8</v>
      </c>
      <c r="C38" s="27">
        <f t="shared" ref="C38:L38" si="4">SUM(C37:C37)</f>
        <v>1494</v>
      </c>
      <c r="D38" s="39">
        <f t="shared" si="4"/>
        <v>2844</v>
      </c>
      <c r="E38" s="27">
        <f t="shared" si="4"/>
        <v>1584</v>
      </c>
      <c r="F38" s="27">
        <f t="shared" si="4"/>
        <v>1140</v>
      </c>
      <c r="G38" s="27">
        <f t="shared" si="4"/>
        <v>5</v>
      </c>
      <c r="H38" s="27">
        <f t="shared" si="4"/>
        <v>4</v>
      </c>
      <c r="I38" s="27">
        <f t="shared" si="4"/>
        <v>51</v>
      </c>
      <c r="J38" s="27">
        <f t="shared" si="4"/>
        <v>71</v>
      </c>
      <c r="K38" s="27">
        <f t="shared" si="4"/>
        <v>3134</v>
      </c>
      <c r="L38" s="27">
        <f t="shared" si="4"/>
        <v>4059</v>
      </c>
      <c r="M38" s="116"/>
      <c r="N38" s="116"/>
    </row>
    <row r="39" spans="1:14" ht="20.100000000000001" customHeight="1">
      <c r="A39" s="30" t="s">
        <v>45</v>
      </c>
      <c r="B39" s="119" t="s">
        <v>46</v>
      </c>
      <c r="C39" s="119"/>
      <c r="D39" s="119"/>
      <c r="E39" s="119"/>
      <c r="F39" s="119"/>
      <c r="G39" s="31"/>
      <c r="H39" s="32"/>
      <c r="I39" s="32"/>
      <c r="J39" s="32"/>
      <c r="K39" s="33"/>
      <c r="L39" s="40"/>
      <c r="M39" s="116"/>
      <c r="N39" s="116"/>
    </row>
    <row r="40" spans="1:14" ht="20.100000000000001" customHeight="1" thickBot="1">
      <c r="A40" s="41">
        <v>28</v>
      </c>
      <c r="B40" s="111" t="s">
        <v>47</v>
      </c>
      <c r="C40" s="35">
        <v>1606</v>
      </c>
      <c r="D40" s="35">
        <v>704</v>
      </c>
      <c r="E40" s="35">
        <v>781</v>
      </c>
      <c r="F40" s="35">
        <v>160</v>
      </c>
      <c r="G40" s="35">
        <v>260</v>
      </c>
      <c r="H40" s="35">
        <v>60</v>
      </c>
      <c r="I40" s="35">
        <v>0</v>
      </c>
      <c r="J40" s="35">
        <v>0</v>
      </c>
      <c r="K40" s="20">
        <f>C40+E40+G40+I40</f>
        <v>2647</v>
      </c>
      <c r="L40" s="21">
        <f>D40+F40+H40+J40</f>
        <v>924</v>
      </c>
      <c r="M40" s="114" t="s">
        <v>48</v>
      </c>
      <c r="N40" s="116"/>
    </row>
    <row r="41" spans="1:14" ht="20.100000000000001" customHeight="1" thickBot="1">
      <c r="A41" s="26"/>
      <c r="B41" s="27" t="s">
        <v>8</v>
      </c>
      <c r="C41" s="27">
        <f>SUM(C40)</f>
        <v>1606</v>
      </c>
      <c r="D41" s="27">
        <f t="shared" ref="D41:L41" si="5">SUM(D40)</f>
        <v>704</v>
      </c>
      <c r="E41" s="27">
        <f t="shared" si="5"/>
        <v>781</v>
      </c>
      <c r="F41" s="27">
        <f t="shared" si="5"/>
        <v>160</v>
      </c>
      <c r="G41" s="27">
        <f t="shared" si="5"/>
        <v>260</v>
      </c>
      <c r="H41" s="27">
        <f t="shared" si="5"/>
        <v>60</v>
      </c>
      <c r="I41" s="27">
        <f t="shared" si="5"/>
        <v>0</v>
      </c>
      <c r="J41" s="27">
        <f t="shared" si="5"/>
        <v>0</v>
      </c>
      <c r="K41" s="27">
        <f t="shared" si="5"/>
        <v>2647</v>
      </c>
      <c r="L41" s="28">
        <f t="shared" si="5"/>
        <v>924</v>
      </c>
      <c r="M41" s="116"/>
      <c r="N41" s="116"/>
    </row>
    <row r="42" spans="1:14" ht="20.100000000000001" customHeight="1" thickBot="1">
      <c r="A42" s="42"/>
      <c r="B42" s="43" t="s">
        <v>49</v>
      </c>
      <c r="C42" s="43"/>
      <c r="D42" s="43"/>
      <c r="E42" s="43"/>
      <c r="F42" s="43"/>
      <c r="G42" s="44"/>
      <c r="H42" s="45"/>
      <c r="I42" s="45"/>
      <c r="J42" s="45"/>
      <c r="K42" s="45"/>
      <c r="L42" s="46"/>
      <c r="M42" s="116"/>
      <c r="N42" s="116"/>
    </row>
    <row r="43" spans="1:14" ht="20.100000000000001" customHeight="1" thickBot="1">
      <c r="A43" s="26"/>
      <c r="B43" s="27" t="s">
        <v>50</v>
      </c>
      <c r="C43" s="27">
        <f t="shared" ref="C43:L43" si="6">SUM(C19+C35)</f>
        <v>23828</v>
      </c>
      <c r="D43" s="39">
        <f t="shared" si="6"/>
        <v>103051</v>
      </c>
      <c r="E43" s="27">
        <f t="shared" si="6"/>
        <v>11222</v>
      </c>
      <c r="F43" s="39">
        <f t="shared" si="6"/>
        <v>24775</v>
      </c>
      <c r="G43" s="27">
        <f t="shared" si="6"/>
        <v>702</v>
      </c>
      <c r="H43" s="39">
        <f t="shared" si="6"/>
        <v>4372</v>
      </c>
      <c r="I43" s="27">
        <f t="shared" si="6"/>
        <v>4111</v>
      </c>
      <c r="J43" s="27">
        <f t="shared" si="6"/>
        <v>99000</v>
      </c>
      <c r="K43" s="27">
        <f t="shared" si="6"/>
        <v>39863</v>
      </c>
      <c r="L43" s="28">
        <f t="shared" si="6"/>
        <v>231198</v>
      </c>
      <c r="M43" s="116"/>
      <c r="N43" s="116"/>
    </row>
    <row r="44" spans="1:14" ht="20.100000000000001" customHeight="1" thickBot="1">
      <c r="A44" s="26"/>
      <c r="B44" s="27" t="s">
        <v>51</v>
      </c>
      <c r="C44" s="27">
        <f t="shared" ref="C44:L44" si="7">SUM(C38)</f>
        <v>1494</v>
      </c>
      <c r="D44" s="39">
        <f t="shared" si="7"/>
        <v>2844</v>
      </c>
      <c r="E44" s="27">
        <f t="shared" si="7"/>
        <v>1584</v>
      </c>
      <c r="F44" s="39">
        <f t="shared" si="7"/>
        <v>1140</v>
      </c>
      <c r="G44" s="27">
        <f t="shared" si="7"/>
        <v>5</v>
      </c>
      <c r="H44" s="27">
        <f t="shared" si="7"/>
        <v>4</v>
      </c>
      <c r="I44" s="27">
        <f t="shared" si="7"/>
        <v>51</v>
      </c>
      <c r="J44" s="27">
        <f t="shared" si="7"/>
        <v>71</v>
      </c>
      <c r="K44" s="27">
        <f t="shared" si="7"/>
        <v>3134</v>
      </c>
      <c r="L44" s="28">
        <f t="shared" si="7"/>
        <v>4059</v>
      </c>
      <c r="M44" s="116"/>
      <c r="N44" s="116"/>
    </row>
    <row r="45" spans="1:14" ht="20.100000000000001" customHeight="1" thickBot="1">
      <c r="A45" s="26"/>
      <c r="B45" s="27" t="s">
        <v>52</v>
      </c>
      <c r="C45" s="27">
        <f t="shared" ref="C45:L45" si="8">SUM(C43:C44)</f>
        <v>25322</v>
      </c>
      <c r="D45" s="39">
        <f t="shared" si="8"/>
        <v>105895</v>
      </c>
      <c r="E45" s="39">
        <f t="shared" si="8"/>
        <v>12806</v>
      </c>
      <c r="F45" s="39">
        <f t="shared" si="8"/>
        <v>25915</v>
      </c>
      <c r="G45" s="39">
        <f t="shared" si="8"/>
        <v>707</v>
      </c>
      <c r="H45" s="39">
        <f t="shared" si="8"/>
        <v>4376</v>
      </c>
      <c r="I45" s="39">
        <f t="shared" si="8"/>
        <v>4162</v>
      </c>
      <c r="J45" s="39">
        <f t="shared" si="8"/>
        <v>99071</v>
      </c>
      <c r="K45" s="39">
        <f t="shared" si="8"/>
        <v>42997</v>
      </c>
      <c r="L45" s="47">
        <f t="shared" si="8"/>
        <v>235257</v>
      </c>
      <c r="M45" s="116"/>
      <c r="N45" s="116"/>
    </row>
    <row r="46" spans="1:14" ht="20.100000000000001" customHeight="1" thickBot="1">
      <c r="A46" s="42"/>
      <c r="B46" s="120" t="s">
        <v>53</v>
      </c>
      <c r="C46" s="120"/>
      <c r="D46" s="120"/>
      <c r="E46" s="120"/>
      <c r="F46" s="120"/>
      <c r="G46" s="44"/>
      <c r="H46" s="45"/>
      <c r="I46" s="45"/>
      <c r="J46" s="45"/>
      <c r="K46" s="45"/>
      <c r="L46" s="46"/>
      <c r="M46" s="116"/>
      <c r="N46" s="116"/>
    </row>
    <row r="47" spans="1:14" ht="20.100000000000001" customHeight="1" thickBot="1">
      <c r="A47" s="26"/>
      <c r="B47" s="27" t="s">
        <v>54</v>
      </c>
      <c r="C47" s="27">
        <f>SUM(C41+C45)</f>
        <v>26928</v>
      </c>
      <c r="D47" s="39">
        <f t="shared" ref="D47:L47" si="9">SUM(D41+D45)</f>
        <v>106599</v>
      </c>
      <c r="E47" s="27">
        <f t="shared" si="9"/>
        <v>13587</v>
      </c>
      <c r="F47" s="27">
        <f t="shared" si="9"/>
        <v>26075</v>
      </c>
      <c r="G47" s="27">
        <f t="shared" si="9"/>
        <v>967</v>
      </c>
      <c r="H47" s="39">
        <f t="shared" si="9"/>
        <v>4436</v>
      </c>
      <c r="I47" s="39">
        <f t="shared" si="9"/>
        <v>4162</v>
      </c>
      <c r="J47" s="39">
        <f t="shared" si="9"/>
        <v>99071</v>
      </c>
      <c r="K47" s="39">
        <f t="shared" si="9"/>
        <v>45644</v>
      </c>
      <c r="L47" s="47">
        <f t="shared" si="9"/>
        <v>236181</v>
      </c>
      <c r="M47" s="116"/>
      <c r="N47" s="116"/>
    </row>
    <row r="48" spans="1:14" ht="25.5" customHeight="1">
      <c r="A48" s="48"/>
      <c r="B48" s="117"/>
      <c r="C48" s="117"/>
      <c r="D48" s="117"/>
      <c r="E48" s="117"/>
      <c r="F48" s="117"/>
      <c r="G48" s="117"/>
      <c r="H48" s="117"/>
      <c r="I48" s="117"/>
      <c r="J48" s="115" t="s">
        <v>55</v>
      </c>
      <c r="K48" s="117"/>
      <c r="L48" s="117"/>
      <c r="M48" s="116"/>
      <c r="N48" s="116"/>
    </row>
  </sheetData>
  <mergeCells count="12">
    <mergeCell ref="A1:L1"/>
    <mergeCell ref="A2:L2"/>
    <mergeCell ref="C4:D4"/>
    <mergeCell ref="E4:F4"/>
    <mergeCell ref="G4:H4"/>
    <mergeCell ref="I4:J4"/>
    <mergeCell ref="K4:L4"/>
    <mergeCell ref="B6:F6"/>
    <mergeCell ref="B20:F20"/>
    <mergeCell ref="B36:F36"/>
    <mergeCell ref="B39:F39"/>
    <mergeCell ref="B46:F46"/>
  </mergeCells>
  <printOptions horizontalCentered="1"/>
  <pageMargins left="0.37" right="0.22" top="1.5" bottom="0" header="0.25" footer="0.3"/>
  <pageSetup paperSize="9" scale="58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view="pageBreakPreview" zoomScale="85" zoomScaleSheetLayoutView="85" workbookViewId="0">
      <selection activeCell="J11" sqref="J11"/>
    </sheetView>
  </sheetViews>
  <sheetFormatPr defaultColWidth="8.90625" defaultRowHeight="18"/>
  <cols>
    <col min="1" max="1" width="4.453125" style="108" customWidth="1"/>
    <col min="2" max="2" width="30.08984375" style="64" customWidth="1"/>
    <col min="3" max="3" width="7.90625" style="64" customWidth="1"/>
    <col min="4" max="4" width="8.81640625" style="64" customWidth="1"/>
    <col min="5" max="5" width="7.90625" style="64" customWidth="1"/>
    <col min="6" max="6" width="9.453125" style="64" customWidth="1"/>
    <col min="7" max="8" width="8" style="64" hidden="1" customWidth="1"/>
    <col min="9" max="9" width="8.1796875" style="64" customWidth="1"/>
    <col min="10" max="11" width="7.453125" style="64" customWidth="1"/>
    <col min="12" max="12" width="8.54296875" style="64" customWidth="1"/>
    <col min="13" max="13" width="7.81640625" style="64" customWidth="1"/>
    <col min="14" max="14" width="11.453125" style="64" customWidth="1"/>
    <col min="15" max="17" width="8.90625" style="17"/>
    <col min="18" max="18" width="16.453125" style="17" customWidth="1"/>
    <col min="19" max="19" width="15.1796875" style="17" customWidth="1"/>
    <col min="20" max="20" width="14.54296875" style="17" customWidth="1"/>
    <col min="21" max="16384" width="8.90625" style="17"/>
  </cols>
  <sheetData>
    <row r="1" spans="1:18" s="1" customFormat="1" ht="30" customHeight="1" thickBot="1">
      <c r="A1" s="133" t="s">
        <v>62</v>
      </c>
      <c r="B1" s="133"/>
      <c r="C1" s="133"/>
      <c r="D1" s="133"/>
      <c r="E1" s="133"/>
      <c r="F1" s="133"/>
      <c r="G1" s="133"/>
      <c r="H1" s="133"/>
      <c r="I1" s="134"/>
      <c r="J1" s="134"/>
      <c r="K1" s="134"/>
      <c r="L1" s="134"/>
      <c r="M1" s="134"/>
      <c r="N1" s="134"/>
      <c r="O1" s="52"/>
      <c r="P1" s="52"/>
    </row>
    <row r="2" spans="1:18" s="1" customFormat="1" ht="38.25" customHeight="1" thickBot="1">
      <c r="A2" s="135" t="s">
        <v>56</v>
      </c>
      <c r="B2" s="136"/>
      <c r="C2" s="136"/>
      <c r="D2" s="136"/>
      <c r="E2" s="136"/>
      <c r="F2" s="136"/>
      <c r="G2" s="136"/>
      <c r="H2" s="136"/>
      <c r="I2" s="137"/>
      <c r="J2" s="137"/>
      <c r="K2" s="137"/>
      <c r="L2" s="137"/>
      <c r="M2" s="137"/>
      <c r="N2" s="138"/>
      <c r="O2" s="52"/>
      <c r="P2" s="52"/>
    </row>
    <row r="3" spans="1:18" s="1" customFormat="1" ht="22.5" customHeight="1" thickBot="1">
      <c r="A3" s="139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1"/>
      <c r="O3" s="52"/>
      <c r="P3" s="52"/>
    </row>
    <row r="4" spans="1:18" s="56" customFormat="1" ht="25.5" customHeight="1" thickBot="1">
      <c r="A4" s="53" t="s">
        <v>2</v>
      </c>
      <c r="B4" s="54" t="s">
        <v>3</v>
      </c>
      <c r="C4" s="142" t="s">
        <v>4</v>
      </c>
      <c r="D4" s="142"/>
      <c r="E4" s="142" t="s">
        <v>57</v>
      </c>
      <c r="F4" s="142"/>
      <c r="G4" s="143" t="s">
        <v>58</v>
      </c>
      <c r="H4" s="144"/>
      <c r="I4" s="142" t="s">
        <v>6</v>
      </c>
      <c r="J4" s="142"/>
      <c r="K4" s="143" t="s">
        <v>7</v>
      </c>
      <c r="L4" s="144"/>
      <c r="M4" s="142" t="s">
        <v>8</v>
      </c>
      <c r="N4" s="145"/>
      <c r="O4" s="55"/>
      <c r="P4" s="55"/>
    </row>
    <row r="5" spans="1:18" s="56" customFormat="1" ht="25.5" customHeight="1" thickBot="1">
      <c r="A5" s="57"/>
      <c r="B5" s="58"/>
      <c r="C5" s="59" t="s">
        <v>9</v>
      </c>
      <c r="D5" s="59" t="s">
        <v>10</v>
      </c>
      <c r="E5" s="59" t="s">
        <v>9</v>
      </c>
      <c r="F5" s="59" t="s">
        <v>10</v>
      </c>
      <c r="G5" s="59" t="s">
        <v>9</v>
      </c>
      <c r="H5" s="59" t="s">
        <v>10</v>
      </c>
      <c r="I5" s="59" t="s">
        <v>9</v>
      </c>
      <c r="J5" s="59" t="s">
        <v>10</v>
      </c>
      <c r="K5" s="59" t="s">
        <v>9</v>
      </c>
      <c r="L5" s="59" t="s">
        <v>10</v>
      </c>
      <c r="M5" s="59" t="s">
        <v>9</v>
      </c>
      <c r="N5" s="60" t="s">
        <v>10</v>
      </c>
      <c r="O5" s="55"/>
      <c r="P5" s="55"/>
    </row>
    <row r="6" spans="1:18">
      <c r="A6" s="61" t="s">
        <v>11</v>
      </c>
      <c r="B6" s="131" t="s">
        <v>12</v>
      </c>
      <c r="C6" s="131"/>
      <c r="D6" s="131"/>
      <c r="E6" s="131"/>
      <c r="F6" s="131"/>
      <c r="G6" s="131"/>
      <c r="H6" s="131"/>
      <c r="I6" s="62"/>
      <c r="J6" s="62"/>
      <c r="K6" s="62"/>
      <c r="L6" s="62"/>
      <c r="M6" s="62"/>
      <c r="N6" s="63"/>
      <c r="O6" s="64"/>
      <c r="P6" s="64"/>
      <c r="Q6" s="65"/>
    </row>
    <row r="7" spans="1:18" s="24" customFormat="1">
      <c r="A7" s="66">
        <v>1</v>
      </c>
      <c r="B7" s="68" t="s">
        <v>13</v>
      </c>
      <c r="C7" s="67">
        <v>249</v>
      </c>
      <c r="D7" s="67">
        <v>1156</v>
      </c>
      <c r="E7" s="67">
        <v>203</v>
      </c>
      <c r="F7" s="67">
        <v>456</v>
      </c>
      <c r="G7" s="68">
        <v>0</v>
      </c>
      <c r="H7" s="68">
        <v>0</v>
      </c>
      <c r="I7" s="68">
        <v>10</v>
      </c>
      <c r="J7" s="68">
        <v>35</v>
      </c>
      <c r="K7" s="68">
        <v>249</v>
      </c>
      <c r="L7" s="68">
        <v>5263</v>
      </c>
      <c r="M7" s="68">
        <f t="shared" ref="M7:N18" si="0">C7+E7+G7+I7+K7</f>
        <v>711</v>
      </c>
      <c r="N7" s="69">
        <f t="shared" si="0"/>
        <v>6910</v>
      </c>
    </row>
    <row r="8" spans="1:18" s="24" customFormat="1">
      <c r="A8" s="66">
        <v>2</v>
      </c>
      <c r="B8" s="68" t="s">
        <v>14</v>
      </c>
      <c r="C8" s="67">
        <v>61</v>
      </c>
      <c r="D8" s="70">
        <v>58</v>
      </c>
      <c r="E8" s="67">
        <v>21</v>
      </c>
      <c r="F8" s="67">
        <v>459</v>
      </c>
      <c r="G8" s="68">
        <v>0</v>
      </c>
      <c r="H8" s="68">
        <v>0</v>
      </c>
      <c r="I8" s="68">
        <v>0</v>
      </c>
      <c r="J8" s="68">
        <v>0</v>
      </c>
      <c r="K8" s="68">
        <v>8</v>
      </c>
      <c r="L8" s="68">
        <v>14</v>
      </c>
      <c r="M8" s="68">
        <f t="shared" si="0"/>
        <v>90</v>
      </c>
      <c r="N8" s="69">
        <f t="shared" si="0"/>
        <v>531</v>
      </c>
      <c r="R8" s="71" t="s">
        <v>48</v>
      </c>
    </row>
    <row r="9" spans="1:18">
      <c r="A9" s="66">
        <v>3</v>
      </c>
      <c r="B9" s="68" t="s">
        <v>15</v>
      </c>
      <c r="C9" s="67">
        <v>161</v>
      </c>
      <c r="D9" s="70">
        <v>891</v>
      </c>
      <c r="E9" s="67">
        <v>52</v>
      </c>
      <c r="F9" s="67">
        <v>113</v>
      </c>
      <c r="G9" s="68">
        <v>0</v>
      </c>
      <c r="H9" s="68">
        <v>0</v>
      </c>
      <c r="I9" s="68">
        <v>0</v>
      </c>
      <c r="J9" s="68">
        <v>0</v>
      </c>
      <c r="K9" s="68">
        <v>28</v>
      </c>
      <c r="L9" s="68">
        <v>196</v>
      </c>
      <c r="M9" s="68">
        <f t="shared" si="0"/>
        <v>241</v>
      </c>
      <c r="N9" s="69">
        <f t="shared" si="0"/>
        <v>1200</v>
      </c>
    </row>
    <row r="10" spans="1:18">
      <c r="A10" s="66">
        <v>4</v>
      </c>
      <c r="B10" s="109" t="s">
        <v>16</v>
      </c>
      <c r="C10" s="72">
        <v>5</v>
      </c>
      <c r="D10" s="73">
        <v>16</v>
      </c>
      <c r="E10" s="72">
        <v>4</v>
      </c>
      <c r="F10" s="73">
        <v>26</v>
      </c>
      <c r="G10" s="68">
        <v>0</v>
      </c>
      <c r="H10" s="68">
        <v>0</v>
      </c>
      <c r="I10" s="68">
        <v>0</v>
      </c>
      <c r="J10" s="68">
        <v>0</v>
      </c>
      <c r="K10" s="68">
        <v>1</v>
      </c>
      <c r="L10" s="68">
        <v>14</v>
      </c>
      <c r="M10" s="68">
        <f t="shared" si="0"/>
        <v>10</v>
      </c>
      <c r="N10" s="69">
        <f t="shared" si="0"/>
        <v>56</v>
      </c>
    </row>
    <row r="11" spans="1:18">
      <c r="A11" s="66">
        <v>5</v>
      </c>
      <c r="B11" s="68" t="s">
        <v>18</v>
      </c>
      <c r="C11" s="72">
        <v>298</v>
      </c>
      <c r="D11" s="73">
        <v>167</v>
      </c>
      <c r="E11" s="72">
        <v>25</v>
      </c>
      <c r="F11" s="72">
        <v>5</v>
      </c>
      <c r="G11" s="68">
        <v>0</v>
      </c>
      <c r="H11" s="68">
        <v>0</v>
      </c>
      <c r="I11" s="68">
        <v>14</v>
      </c>
      <c r="J11" s="68">
        <v>12</v>
      </c>
      <c r="K11" s="68">
        <v>0</v>
      </c>
      <c r="L11" s="68">
        <v>0</v>
      </c>
      <c r="M11" s="68">
        <f t="shared" si="0"/>
        <v>337</v>
      </c>
      <c r="N11" s="69">
        <f t="shared" si="0"/>
        <v>184</v>
      </c>
      <c r="R11" s="74"/>
    </row>
    <row r="12" spans="1:18">
      <c r="A12" s="66">
        <v>6</v>
      </c>
      <c r="B12" s="68" t="s">
        <v>19</v>
      </c>
      <c r="C12" s="70">
        <v>12</v>
      </c>
      <c r="D12" s="70">
        <v>61</v>
      </c>
      <c r="E12" s="70">
        <v>0</v>
      </c>
      <c r="F12" s="70">
        <v>0</v>
      </c>
      <c r="G12" s="68">
        <v>0</v>
      </c>
      <c r="H12" s="68">
        <v>0</v>
      </c>
      <c r="I12" s="75">
        <v>0</v>
      </c>
      <c r="J12" s="75">
        <v>0</v>
      </c>
      <c r="K12" s="75">
        <v>4</v>
      </c>
      <c r="L12" s="75">
        <v>15</v>
      </c>
      <c r="M12" s="68">
        <f t="shared" si="0"/>
        <v>16</v>
      </c>
      <c r="N12" s="69">
        <f t="shared" si="0"/>
        <v>76</v>
      </c>
    </row>
    <row r="13" spans="1:18">
      <c r="A13" s="66">
        <v>7</v>
      </c>
      <c r="B13" s="68" t="s">
        <v>20</v>
      </c>
      <c r="C13" s="72">
        <v>167</v>
      </c>
      <c r="D13" s="72">
        <v>182</v>
      </c>
      <c r="E13" s="72">
        <v>391</v>
      </c>
      <c r="F13" s="72">
        <v>634</v>
      </c>
      <c r="G13" s="68">
        <v>0</v>
      </c>
      <c r="H13" s="68">
        <v>0</v>
      </c>
      <c r="I13" s="68">
        <v>2</v>
      </c>
      <c r="J13" s="68">
        <v>5</v>
      </c>
      <c r="K13" s="68">
        <v>39</v>
      </c>
      <c r="L13" s="68">
        <v>107</v>
      </c>
      <c r="M13" s="68">
        <f t="shared" si="0"/>
        <v>599</v>
      </c>
      <c r="N13" s="69">
        <f t="shared" si="0"/>
        <v>928</v>
      </c>
    </row>
    <row r="14" spans="1:18">
      <c r="A14" s="66">
        <v>8</v>
      </c>
      <c r="B14" s="68" t="s">
        <v>21</v>
      </c>
      <c r="C14" s="67">
        <v>39</v>
      </c>
      <c r="D14" s="70">
        <v>65</v>
      </c>
      <c r="E14" s="67">
        <v>8</v>
      </c>
      <c r="F14" s="67">
        <v>1</v>
      </c>
      <c r="G14" s="68">
        <v>0</v>
      </c>
      <c r="H14" s="68">
        <v>0</v>
      </c>
      <c r="I14" s="68">
        <v>4</v>
      </c>
      <c r="J14" s="68">
        <v>14</v>
      </c>
      <c r="K14" s="68">
        <v>55</v>
      </c>
      <c r="L14" s="68">
        <v>175</v>
      </c>
      <c r="M14" s="68">
        <f t="shared" si="0"/>
        <v>106</v>
      </c>
      <c r="N14" s="69">
        <f t="shared" si="0"/>
        <v>255</v>
      </c>
    </row>
    <row r="15" spans="1:18" s="24" customFormat="1">
      <c r="A15" s="66">
        <v>9</v>
      </c>
      <c r="B15" s="68" t="s">
        <v>22</v>
      </c>
      <c r="C15" s="67">
        <v>65</v>
      </c>
      <c r="D15" s="70">
        <v>185</v>
      </c>
      <c r="E15" s="67">
        <v>16</v>
      </c>
      <c r="F15" s="67">
        <v>10</v>
      </c>
      <c r="G15" s="68">
        <v>0</v>
      </c>
      <c r="H15" s="68">
        <v>0</v>
      </c>
      <c r="I15" s="68">
        <v>4</v>
      </c>
      <c r="J15" s="68">
        <v>3</v>
      </c>
      <c r="K15" s="68">
        <v>7</v>
      </c>
      <c r="L15" s="68">
        <v>59</v>
      </c>
      <c r="M15" s="68">
        <f t="shared" si="0"/>
        <v>92</v>
      </c>
      <c r="N15" s="69">
        <f t="shared" si="0"/>
        <v>257</v>
      </c>
    </row>
    <row r="16" spans="1:18">
      <c r="A16" s="66">
        <v>10</v>
      </c>
      <c r="B16" s="68" t="s">
        <v>23</v>
      </c>
      <c r="C16" s="67">
        <v>22</v>
      </c>
      <c r="D16" s="70">
        <v>26</v>
      </c>
      <c r="E16" s="67">
        <v>21</v>
      </c>
      <c r="F16" s="67">
        <v>24</v>
      </c>
      <c r="G16" s="68">
        <v>0</v>
      </c>
      <c r="H16" s="68">
        <v>0</v>
      </c>
      <c r="I16" s="68">
        <v>0</v>
      </c>
      <c r="J16" s="75">
        <v>0</v>
      </c>
      <c r="K16" s="68">
        <v>8</v>
      </c>
      <c r="L16" s="68">
        <v>16</v>
      </c>
      <c r="M16" s="68">
        <f t="shared" si="0"/>
        <v>51</v>
      </c>
      <c r="N16" s="76">
        <f t="shared" si="0"/>
        <v>66</v>
      </c>
    </row>
    <row r="17" spans="1:15" ht="20.399999999999999">
      <c r="A17" s="66">
        <v>11</v>
      </c>
      <c r="B17" s="68" t="s">
        <v>24</v>
      </c>
      <c r="C17" s="72">
        <v>544</v>
      </c>
      <c r="D17" s="72">
        <v>2005</v>
      </c>
      <c r="E17" s="72">
        <v>119</v>
      </c>
      <c r="F17" s="72">
        <v>315</v>
      </c>
      <c r="G17" s="68">
        <v>0</v>
      </c>
      <c r="H17" s="68">
        <v>0</v>
      </c>
      <c r="I17" s="68">
        <v>75</v>
      </c>
      <c r="J17" s="68">
        <v>280</v>
      </c>
      <c r="K17" s="68">
        <v>595</v>
      </c>
      <c r="L17" s="68">
        <v>8292</v>
      </c>
      <c r="M17" s="68">
        <f t="shared" si="0"/>
        <v>1333</v>
      </c>
      <c r="N17" s="69">
        <f t="shared" si="0"/>
        <v>10892</v>
      </c>
      <c r="O17" s="77"/>
    </row>
    <row r="18" spans="1:15" ht="18.600000000000001" thickBot="1">
      <c r="A18" s="66">
        <v>12</v>
      </c>
      <c r="B18" s="68" t="s">
        <v>25</v>
      </c>
      <c r="C18" s="67">
        <v>250</v>
      </c>
      <c r="D18" s="70">
        <v>1050</v>
      </c>
      <c r="E18" s="67">
        <v>75</v>
      </c>
      <c r="F18" s="67">
        <v>234</v>
      </c>
      <c r="G18" s="68">
        <v>0</v>
      </c>
      <c r="H18" s="68">
        <v>0</v>
      </c>
      <c r="I18" s="68">
        <v>3</v>
      </c>
      <c r="J18" s="68">
        <v>13</v>
      </c>
      <c r="K18" s="68">
        <v>2</v>
      </c>
      <c r="L18" s="68">
        <v>11</v>
      </c>
      <c r="M18" s="68">
        <f t="shared" si="0"/>
        <v>330</v>
      </c>
      <c r="N18" s="69">
        <f t="shared" si="0"/>
        <v>1308</v>
      </c>
    </row>
    <row r="19" spans="1:15" ht="18.600000000000001" thickBot="1">
      <c r="A19" s="78"/>
      <c r="B19" s="27" t="s">
        <v>8</v>
      </c>
      <c r="C19" s="79">
        <f t="shared" ref="C19:N19" si="1">SUM(C7:C18)</f>
        <v>1873</v>
      </c>
      <c r="D19" s="79">
        <f t="shared" si="1"/>
        <v>5862</v>
      </c>
      <c r="E19" s="79">
        <f t="shared" si="1"/>
        <v>935</v>
      </c>
      <c r="F19" s="79">
        <f t="shared" si="1"/>
        <v>2277</v>
      </c>
      <c r="G19" s="79">
        <f t="shared" si="1"/>
        <v>0</v>
      </c>
      <c r="H19" s="79">
        <f t="shared" si="1"/>
        <v>0</v>
      </c>
      <c r="I19" s="79">
        <f t="shared" si="1"/>
        <v>112</v>
      </c>
      <c r="J19" s="79">
        <f t="shared" si="1"/>
        <v>362</v>
      </c>
      <c r="K19" s="79">
        <f t="shared" si="1"/>
        <v>996</v>
      </c>
      <c r="L19" s="79">
        <f t="shared" si="1"/>
        <v>14162</v>
      </c>
      <c r="M19" s="79">
        <f t="shared" si="1"/>
        <v>3916</v>
      </c>
      <c r="N19" s="79">
        <f t="shared" si="1"/>
        <v>22663</v>
      </c>
    </row>
    <row r="20" spans="1:15">
      <c r="A20" s="61" t="s">
        <v>26</v>
      </c>
      <c r="B20" s="131" t="s">
        <v>59</v>
      </c>
      <c r="C20" s="131"/>
      <c r="D20" s="131"/>
      <c r="E20" s="131"/>
      <c r="F20" s="131"/>
      <c r="G20" s="131"/>
      <c r="H20" s="131"/>
      <c r="I20" s="62"/>
      <c r="J20" s="62"/>
      <c r="K20" s="62"/>
      <c r="L20" s="62"/>
      <c r="M20" s="80"/>
      <c r="N20" s="81"/>
    </row>
    <row r="21" spans="1:15">
      <c r="A21" s="66">
        <v>13</v>
      </c>
      <c r="B21" s="83" t="s">
        <v>28</v>
      </c>
      <c r="C21" s="82">
        <v>136</v>
      </c>
      <c r="D21" s="82">
        <v>206</v>
      </c>
      <c r="E21" s="82">
        <v>28</v>
      </c>
      <c r="F21" s="82">
        <v>56</v>
      </c>
      <c r="G21" s="68">
        <v>0</v>
      </c>
      <c r="H21" s="68">
        <v>0</v>
      </c>
      <c r="I21" s="83">
        <v>9</v>
      </c>
      <c r="J21" s="83">
        <v>61</v>
      </c>
      <c r="K21" s="83">
        <v>18</v>
      </c>
      <c r="L21" s="83">
        <v>66</v>
      </c>
      <c r="M21" s="83">
        <f t="shared" ref="M21:N34" si="2">C21+E21+G21+I21+K21</f>
        <v>191</v>
      </c>
      <c r="N21" s="84">
        <f t="shared" si="2"/>
        <v>389</v>
      </c>
    </row>
    <row r="22" spans="1:15">
      <c r="A22" s="66">
        <v>14</v>
      </c>
      <c r="B22" s="68" t="s">
        <v>29</v>
      </c>
      <c r="C22" s="85">
        <v>3</v>
      </c>
      <c r="D22" s="85">
        <v>3</v>
      </c>
      <c r="E22" s="85">
        <v>0</v>
      </c>
      <c r="F22" s="85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f t="shared" si="2"/>
        <v>3</v>
      </c>
      <c r="N22" s="69">
        <f t="shared" si="2"/>
        <v>3</v>
      </c>
    </row>
    <row r="23" spans="1:15" s="24" customFormat="1">
      <c r="A23" s="66">
        <v>15</v>
      </c>
      <c r="B23" s="68" t="s">
        <v>30</v>
      </c>
      <c r="C23" s="85">
        <v>99</v>
      </c>
      <c r="D23" s="85">
        <v>263</v>
      </c>
      <c r="E23" s="85">
        <v>226</v>
      </c>
      <c r="F23" s="85">
        <v>113</v>
      </c>
      <c r="G23" s="68">
        <v>0</v>
      </c>
      <c r="H23" s="68">
        <v>0</v>
      </c>
      <c r="I23" s="68">
        <v>1</v>
      </c>
      <c r="J23" s="68">
        <v>19</v>
      </c>
      <c r="K23" s="68">
        <v>5</v>
      </c>
      <c r="L23" s="68">
        <v>17</v>
      </c>
      <c r="M23" s="68">
        <f t="shared" si="2"/>
        <v>331</v>
      </c>
      <c r="N23" s="69">
        <f t="shared" si="2"/>
        <v>412</v>
      </c>
    </row>
    <row r="24" spans="1:15">
      <c r="A24" s="66">
        <v>16</v>
      </c>
      <c r="B24" s="68" t="s">
        <v>31</v>
      </c>
      <c r="C24" s="86">
        <v>291</v>
      </c>
      <c r="D24" s="86">
        <v>786</v>
      </c>
      <c r="E24" s="85">
        <v>109</v>
      </c>
      <c r="F24" s="85">
        <v>235</v>
      </c>
      <c r="G24" s="68">
        <v>0</v>
      </c>
      <c r="H24" s="68">
        <v>0</v>
      </c>
      <c r="I24" s="68">
        <v>7</v>
      </c>
      <c r="J24" s="68">
        <v>22</v>
      </c>
      <c r="K24" s="68">
        <v>21</v>
      </c>
      <c r="L24" s="75">
        <v>323</v>
      </c>
      <c r="M24" s="68">
        <f t="shared" si="2"/>
        <v>428</v>
      </c>
      <c r="N24" s="69">
        <f t="shared" si="2"/>
        <v>1366</v>
      </c>
    </row>
    <row r="25" spans="1:15">
      <c r="A25" s="66">
        <v>17</v>
      </c>
      <c r="B25" s="68" t="s">
        <v>32</v>
      </c>
      <c r="C25" s="22">
        <v>0</v>
      </c>
      <c r="D25" s="22">
        <v>0</v>
      </c>
      <c r="E25" s="22">
        <v>0</v>
      </c>
      <c r="F25" s="22">
        <v>0</v>
      </c>
      <c r="G25" s="23">
        <v>0</v>
      </c>
      <c r="H25" s="23">
        <v>0</v>
      </c>
      <c r="I25" s="23">
        <v>0</v>
      </c>
      <c r="J25" s="23">
        <v>0</v>
      </c>
      <c r="K25" s="23">
        <v>2</v>
      </c>
      <c r="L25" s="23">
        <v>7</v>
      </c>
      <c r="M25" s="23">
        <f t="shared" si="2"/>
        <v>2</v>
      </c>
      <c r="N25" s="87">
        <f t="shared" si="2"/>
        <v>7</v>
      </c>
    </row>
    <row r="26" spans="1:15" s="24" customFormat="1">
      <c r="A26" s="66">
        <v>18</v>
      </c>
      <c r="B26" s="68" t="s">
        <v>33</v>
      </c>
      <c r="C26" s="85">
        <v>4</v>
      </c>
      <c r="D26" s="85">
        <v>19</v>
      </c>
      <c r="E26" s="85">
        <v>0</v>
      </c>
      <c r="F26" s="85">
        <v>0</v>
      </c>
      <c r="G26" s="68">
        <v>0</v>
      </c>
      <c r="H26" s="68">
        <v>0</v>
      </c>
      <c r="I26" s="68">
        <v>0</v>
      </c>
      <c r="J26" s="68">
        <v>0</v>
      </c>
      <c r="K26" s="68">
        <v>40</v>
      </c>
      <c r="L26" s="68">
        <v>1210</v>
      </c>
      <c r="M26" s="68">
        <f t="shared" si="2"/>
        <v>44</v>
      </c>
      <c r="N26" s="69">
        <f t="shared" si="2"/>
        <v>1229</v>
      </c>
    </row>
    <row r="27" spans="1:15">
      <c r="A27" s="66">
        <v>19</v>
      </c>
      <c r="B27" s="83" t="s">
        <v>34</v>
      </c>
      <c r="C27" s="88">
        <v>147</v>
      </c>
      <c r="D27" s="88">
        <v>154</v>
      </c>
      <c r="E27" s="88">
        <v>82</v>
      </c>
      <c r="F27" s="88">
        <v>104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68">
        <f t="shared" si="2"/>
        <v>229</v>
      </c>
      <c r="N27" s="75">
        <f t="shared" si="2"/>
        <v>258</v>
      </c>
    </row>
    <row r="28" spans="1:15">
      <c r="A28" s="66">
        <v>20</v>
      </c>
      <c r="B28" s="83" t="s">
        <v>35</v>
      </c>
      <c r="C28" s="88">
        <v>468</v>
      </c>
      <c r="D28" s="88">
        <v>224</v>
      </c>
      <c r="E28" s="88">
        <v>122</v>
      </c>
      <c r="F28" s="88">
        <v>42</v>
      </c>
      <c r="G28" s="83">
        <v>0</v>
      </c>
      <c r="H28" s="83">
        <v>0</v>
      </c>
      <c r="I28" s="83">
        <v>1232</v>
      </c>
      <c r="J28" s="83">
        <v>2809</v>
      </c>
      <c r="K28" s="83">
        <v>0</v>
      </c>
      <c r="L28" s="83">
        <v>0</v>
      </c>
      <c r="M28" s="83">
        <f t="shared" si="2"/>
        <v>1822</v>
      </c>
      <c r="N28" s="84">
        <f t="shared" si="2"/>
        <v>3075</v>
      </c>
    </row>
    <row r="29" spans="1:15" s="24" customFormat="1">
      <c r="A29" s="66">
        <v>21</v>
      </c>
      <c r="B29" s="83" t="s">
        <v>36</v>
      </c>
      <c r="C29" s="88">
        <v>149</v>
      </c>
      <c r="D29" s="88">
        <v>423</v>
      </c>
      <c r="E29" s="88">
        <v>8</v>
      </c>
      <c r="F29" s="88">
        <v>17</v>
      </c>
      <c r="G29" s="83">
        <v>0</v>
      </c>
      <c r="H29" s="83">
        <v>0</v>
      </c>
      <c r="I29" s="83">
        <v>21</v>
      </c>
      <c r="J29" s="83">
        <v>92</v>
      </c>
      <c r="K29" s="83">
        <v>0</v>
      </c>
      <c r="L29" s="83">
        <v>0</v>
      </c>
      <c r="M29" s="83">
        <f t="shared" si="2"/>
        <v>178</v>
      </c>
      <c r="N29" s="84">
        <f t="shared" si="2"/>
        <v>532</v>
      </c>
    </row>
    <row r="30" spans="1:15">
      <c r="A30" s="66">
        <v>22</v>
      </c>
      <c r="B30" s="83" t="s">
        <v>37</v>
      </c>
      <c r="C30" s="89">
        <v>163</v>
      </c>
      <c r="D30" s="89">
        <v>831</v>
      </c>
      <c r="E30" s="89">
        <v>12</v>
      </c>
      <c r="F30" s="89">
        <v>74</v>
      </c>
      <c r="G30" s="83">
        <v>0</v>
      </c>
      <c r="H30" s="83">
        <v>0</v>
      </c>
      <c r="I30" s="83">
        <v>4</v>
      </c>
      <c r="J30" s="83">
        <v>6</v>
      </c>
      <c r="K30" s="83">
        <v>15</v>
      </c>
      <c r="L30" s="83">
        <v>23</v>
      </c>
      <c r="M30" s="83">
        <f t="shared" si="2"/>
        <v>194</v>
      </c>
      <c r="N30" s="84">
        <f t="shared" si="2"/>
        <v>934</v>
      </c>
    </row>
    <row r="31" spans="1:15">
      <c r="A31" s="66">
        <v>23</v>
      </c>
      <c r="B31" s="68" t="s">
        <v>38</v>
      </c>
      <c r="C31" s="85">
        <v>22</v>
      </c>
      <c r="D31" s="85">
        <v>113</v>
      </c>
      <c r="E31" s="85">
        <v>1</v>
      </c>
      <c r="F31" s="85">
        <v>7</v>
      </c>
      <c r="G31" s="68"/>
      <c r="H31" s="68"/>
      <c r="I31" s="68">
        <v>0</v>
      </c>
      <c r="J31" s="68">
        <v>0</v>
      </c>
      <c r="K31" s="68">
        <v>1</v>
      </c>
      <c r="L31" s="68">
        <v>5</v>
      </c>
      <c r="M31" s="83">
        <f t="shared" si="2"/>
        <v>24</v>
      </c>
      <c r="N31" s="84">
        <f t="shared" si="2"/>
        <v>125</v>
      </c>
    </row>
    <row r="32" spans="1:15">
      <c r="A32" s="66">
        <v>24</v>
      </c>
      <c r="B32" s="83" t="s">
        <v>39</v>
      </c>
      <c r="C32" s="88">
        <v>21</v>
      </c>
      <c r="D32" s="88">
        <v>123</v>
      </c>
      <c r="E32" s="88">
        <v>3</v>
      </c>
      <c r="F32" s="88">
        <v>11</v>
      </c>
      <c r="G32" s="83"/>
      <c r="H32" s="83"/>
      <c r="I32" s="83">
        <v>0</v>
      </c>
      <c r="J32" s="83">
        <v>0</v>
      </c>
      <c r="K32" s="83">
        <v>8</v>
      </c>
      <c r="L32" s="83">
        <v>29</v>
      </c>
      <c r="M32" s="83">
        <f t="shared" si="2"/>
        <v>32</v>
      </c>
      <c r="N32" s="84">
        <f t="shared" si="2"/>
        <v>163</v>
      </c>
    </row>
    <row r="33" spans="1:16">
      <c r="A33" s="66">
        <v>25</v>
      </c>
      <c r="B33" s="83" t="s">
        <v>40</v>
      </c>
      <c r="C33" s="88">
        <v>138</v>
      </c>
      <c r="D33" s="88">
        <v>59</v>
      </c>
      <c r="E33" s="88">
        <v>25</v>
      </c>
      <c r="F33" s="88">
        <v>11</v>
      </c>
      <c r="G33" s="83"/>
      <c r="H33" s="83"/>
      <c r="I33" s="83">
        <v>2</v>
      </c>
      <c r="J33" s="83">
        <v>1</v>
      </c>
      <c r="K33" s="83">
        <v>0</v>
      </c>
      <c r="L33" s="83">
        <v>0</v>
      </c>
      <c r="M33" s="83">
        <f t="shared" si="2"/>
        <v>165</v>
      </c>
      <c r="N33" s="84">
        <f t="shared" si="2"/>
        <v>71</v>
      </c>
    </row>
    <row r="34" spans="1:16" ht="18.600000000000001" thickBot="1">
      <c r="A34" s="66">
        <v>26</v>
      </c>
      <c r="B34" s="83" t="s">
        <v>41</v>
      </c>
      <c r="C34" s="90">
        <v>16</v>
      </c>
      <c r="D34" s="90">
        <v>12</v>
      </c>
      <c r="E34" s="90">
        <v>27</v>
      </c>
      <c r="F34" s="90">
        <v>13</v>
      </c>
      <c r="G34" s="91">
        <v>0</v>
      </c>
      <c r="H34" s="91">
        <v>0</v>
      </c>
      <c r="I34" s="91">
        <v>296</v>
      </c>
      <c r="J34" s="91">
        <v>141</v>
      </c>
      <c r="K34" s="91">
        <v>241</v>
      </c>
      <c r="L34" s="91">
        <v>118</v>
      </c>
      <c r="M34" s="91">
        <f t="shared" si="2"/>
        <v>580</v>
      </c>
      <c r="N34" s="92">
        <f t="shared" si="2"/>
        <v>284</v>
      </c>
    </row>
    <row r="35" spans="1:16" ht="18.600000000000001" thickBot="1">
      <c r="A35" s="93"/>
      <c r="B35" s="79" t="s">
        <v>8</v>
      </c>
      <c r="C35" s="79">
        <f>SUM(C21:C34)</f>
        <v>1657</v>
      </c>
      <c r="D35" s="79">
        <f>SUM(D21:D34)</f>
        <v>3216</v>
      </c>
      <c r="E35" s="79">
        <f t="shared" ref="E35:N35" si="3">SUM(E21:E34)</f>
        <v>643</v>
      </c>
      <c r="F35" s="94">
        <f t="shared" si="3"/>
        <v>683</v>
      </c>
      <c r="G35" s="94">
        <f t="shared" si="3"/>
        <v>0</v>
      </c>
      <c r="H35" s="94">
        <f t="shared" si="3"/>
        <v>0</v>
      </c>
      <c r="I35" s="94">
        <f t="shared" si="3"/>
        <v>1572</v>
      </c>
      <c r="J35" s="94">
        <f t="shared" si="3"/>
        <v>3151</v>
      </c>
      <c r="K35" s="94">
        <f t="shared" si="3"/>
        <v>351</v>
      </c>
      <c r="L35" s="79">
        <f t="shared" si="3"/>
        <v>1798</v>
      </c>
      <c r="M35" s="79">
        <f t="shared" si="3"/>
        <v>4223</v>
      </c>
      <c r="N35" s="94">
        <f t="shared" si="3"/>
        <v>8848</v>
      </c>
    </row>
    <row r="36" spans="1:16">
      <c r="A36" s="61" t="s">
        <v>42</v>
      </c>
      <c r="B36" s="131" t="s">
        <v>43</v>
      </c>
      <c r="C36" s="131"/>
      <c r="D36" s="131"/>
      <c r="E36" s="131"/>
      <c r="F36" s="131"/>
      <c r="G36" s="131"/>
      <c r="H36" s="131"/>
      <c r="I36" s="62"/>
      <c r="J36" s="62"/>
      <c r="K36" s="62"/>
      <c r="L36" s="62"/>
      <c r="M36" s="80"/>
      <c r="N36" s="95"/>
    </row>
    <row r="37" spans="1:16" ht="18.600000000000001" thickBot="1">
      <c r="A37" s="66">
        <v>27</v>
      </c>
      <c r="B37" s="110" t="s">
        <v>44</v>
      </c>
      <c r="C37" s="68">
        <v>103</v>
      </c>
      <c r="D37" s="68">
        <v>55</v>
      </c>
      <c r="E37" s="68">
        <v>173</v>
      </c>
      <c r="F37" s="68">
        <v>47</v>
      </c>
      <c r="G37" s="68">
        <v>0</v>
      </c>
      <c r="H37" s="68">
        <v>0</v>
      </c>
      <c r="I37" s="68">
        <v>1</v>
      </c>
      <c r="J37" s="68">
        <v>1</v>
      </c>
      <c r="K37" s="68">
        <v>10</v>
      </c>
      <c r="L37" s="68">
        <v>8</v>
      </c>
      <c r="M37" s="68">
        <f>C37+E37+G37+I37+K37</f>
        <v>287</v>
      </c>
      <c r="N37" s="76">
        <f>D37+F37+H37+J37+L37</f>
        <v>111</v>
      </c>
    </row>
    <row r="38" spans="1:16" ht="18.600000000000001" thickBot="1">
      <c r="A38" s="93"/>
      <c r="B38" s="79" t="s">
        <v>8</v>
      </c>
      <c r="C38" s="79">
        <f t="shared" ref="C38:N38" si="4">SUM(C37:C37)</f>
        <v>103</v>
      </c>
      <c r="D38" s="79">
        <f t="shared" si="4"/>
        <v>55</v>
      </c>
      <c r="E38" s="79">
        <f t="shared" si="4"/>
        <v>173</v>
      </c>
      <c r="F38" s="79">
        <f t="shared" si="4"/>
        <v>47</v>
      </c>
      <c r="G38" s="79">
        <f t="shared" si="4"/>
        <v>0</v>
      </c>
      <c r="H38" s="94">
        <f t="shared" si="4"/>
        <v>0</v>
      </c>
      <c r="I38" s="94">
        <f t="shared" si="4"/>
        <v>1</v>
      </c>
      <c r="J38" s="94">
        <f t="shared" si="4"/>
        <v>1</v>
      </c>
      <c r="K38" s="94">
        <f t="shared" si="4"/>
        <v>10</v>
      </c>
      <c r="L38" s="94">
        <f t="shared" si="4"/>
        <v>8</v>
      </c>
      <c r="M38" s="94">
        <f t="shared" si="4"/>
        <v>287</v>
      </c>
      <c r="N38" s="96">
        <f t="shared" si="4"/>
        <v>111</v>
      </c>
    </row>
    <row r="39" spans="1:16">
      <c r="A39" s="61" t="s">
        <v>45</v>
      </c>
      <c r="B39" s="131" t="s">
        <v>46</v>
      </c>
      <c r="C39" s="131"/>
      <c r="D39" s="131"/>
      <c r="E39" s="131"/>
      <c r="F39" s="131"/>
      <c r="G39" s="131"/>
      <c r="H39" s="131"/>
      <c r="I39" s="62"/>
      <c r="J39" s="62"/>
      <c r="K39" s="62"/>
      <c r="L39" s="62"/>
      <c r="M39" s="80"/>
      <c r="N39" s="95"/>
    </row>
    <row r="40" spans="1:16" ht="18.600000000000001" thickBot="1">
      <c r="A40" s="97">
        <v>28</v>
      </c>
      <c r="B40" s="111" t="s">
        <v>47</v>
      </c>
      <c r="C40" s="83">
        <v>820</v>
      </c>
      <c r="D40" s="83">
        <v>357</v>
      </c>
      <c r="E40" s="83">
        <v>0</v>
      </c>
      <c r="F40" s="83">
        <v>0</v>
      </c>
      <c r="G40" s="83">
        <v>0</v>
      </c>
      <c r="H40" s="83">
        <v>0</v>
      </c>
      <c r="I40" s="83">
        <v>0</v>
      </c>
      <c r="J40" s="83">
        <v>0</v>
      </c>
      <c r="K40" s="83">
        <v>0</v>
      </c>
      <c r="L40" s="83">
        <v>0</v>
      </c>
      <c r="M40" s="68">
        <f>C40+E40+G40+I40+K40</f>
        <v>820</v>
      </c>
      <c r="N40" s="92">
        <f>D40+F40+H40+J40+L40</f>
        <v>357</v>
      </c>
    </row>
    <row r="41" spans="1:16" ht="18.600000000000001" thickBot="1">
      <c r="A41" s="93"/>
      <c r="B41" s="79" t="s">
        <v>8</v>
      </c>
      <c r="C41" s="79">
        <f>SUM(C40)</f>
        <v>820</v>
      </c>
      <c r="D41" s="79">
        <f t="shared" ref="D41:N41" si="5">SUM(D40)</f>
        <v>357</v>
      </c>
      <c r="E41" s="79">
        <f t="shared" si="5"/>
        <v>0</v>
      </c>
      <c r="F41" s="79">
        <f t="shared" si="5"/>
        <v>0</v>
      </c>
      <c r="G41" s="79">
        <f t="shared" si="5"/>
        <v>0</v>
      </c>
      <c r="H41" s="79">
        <f t="shared" si="5"/>
        <v>0</v>
      </c>
      <c r="I41" s="79">
        <f t="shared" si="5"/>
        <v>0</v>
      </c>
      <c r="J41" s="79">
        <f t="shared" si="5"/>
        <v>0</v>
      </c>
      <c r="K41" s="79">
        <f t="shared" si="5"/>
        <v>0</v>
      </c>
      <c r="L41" s="79">
        <f t="shared" si="5"/>
        <v>0</v>
      </c>
      <c r="M41" s="79">
        <f t="shared" si="5"/>
        <v>820</v>
      </c>
      <c r="N41" s="94">
        <f t="shared" si="5"/>
        <v>357</v>
      </c>
    </row>
    <row r="42" spans="1:16" ht="18.600000000000001" thickBot="1">
      <c r="A42" s="98"/>
      <c r="B42" s="132" t="s">
        <v>49</v>
      </c>
      <c r="C42" s="132"/>
      <c r="D42" s="132"/>
      <c r="E42" s="132"/>
      <c r="F42" s="132"/>
      <c r="G42" s="132"/>
      <c r="H42" s="132"/>
      <c r="I42" s="99"/>
      <c r="J42" s="99"/>
      <c r="K42" s="99"/>
      <c r="L42" s="99"/>
      <c r="M42" s="100"/>
      <c r="N42" s="101"/>
      <c r="O42" s="64"/>
      <c r="P42" s="64"/>
    </row>
    <row r="43" spans="1:16" ht="18.600000000000001" thickBot="1">
      <c r="A43" s="93"/>
      <c r="B43" s="79" t="s">
        <v>50</v>
      </c>
      <c r="C43" s="79">
        <f t="shared" ref="C43:N43" si="6">SUM(C19+C35)</f>
        <v>3530</v>
      </c>
      <c r="D43" s="94">
        <f t="shared" si="6"/>
        <v>9078</v>
      </c>
      <c r="E43" s="79">
        <f t="shared" si="6"/>
        <v>1578</v>
      </c>
      <c r="F43" s="94">
        <f t="shared" si="6"/>
        <v>2960</v>
      </c>
      <c r="G43" s="79">
        <f t="shared" si="6"/>
        <v>0</v>
      </c>
      <c r="H43" s="94">
        <f t="shared" si="6"/>
        <v>0</v>
      </c>
      <c r="I43" s="79">
        <f t="shared" si="6"/>
        <v>1684</v>
      </c>
      <c r="J43" s="94">
        <f t="shared" si="6"/>
        <v>3513</v>
      </c>
      <c r="K43" s="94">
        <f t="shared" si="6"/>
        <v>1347</v>
      </c>
      <c r="L43" s="94">
        <f t="shared" si="6"/>
        <v>15960</v>
      </c>
      <c r="M43" s="94">
        <f t="shared" si="6"/>
        <v>8139</v>
      </c>
      <c r="N43" s="94">
        <f t="shared" si="6"/>
        <v>31511</v>
      </c>
      <c r="O43" s="64"/>
      <c r="P43" s="64"/>
    </row>
    <row r="44" spans="1:16" ht="18.600000000000001" thickBot="1">
      <c r="A44" s="98"/>
      <c r="B44" s="100" t="s">
        <v>51</v>
      </c>
      <c r="C44" s="100">
        <f t="shared" ref="C44:L44" si="7">SUM(C38)</f>
        <v>103</v>
      </c>
      <c r="D44" s="100">
        <f t="shared" si="7"/>
        <v>55</v>
      </c>
      <c r="E44" s="100">
        <f t="shared" si="7"/>
        <v>173</v>
      </c>
      <c r="F44" s="102">
        <f t="shared" si="7"/>
        <v>47</v>
      </c>
      <c r="G44" s="100">
        <f t="shared" si="7"/>
        <v>0</v>
      </c>
      <c r="H44" s="102">
        <f t="shared" si="7"/>
        <v>0</v>
      </c>
      <c r="I44" s="100">
        <f t="shared" si="7"/>
        <v>1</v>
      </c>
      <c r="J44" s="102">
        <f t="shared" si="7"/>
        <v>1</v>
      </c>
      <c r="K44" s="102">
        <f t="shared" si="7"/>
        <v>10</v>
      </c>
      <c r="L44" s="102">
        <f t="shared" si="7"/>
        <v>8</v>
      </c>
      <c r="M44" s="94">
        <f>M38</f>
        <v>287</v>
      </c>
      <c r="N44" s="94">
        <f>N38</f>
        <v>111</v>
      </c>
      <c r="O44" s="64"/>
      <c r="P44" s="64"/>
    </row>
    <row r="45" spans="1:16" ht="18.600000000000001" thickBot="1">
      <c r="A45" s="93"/>
      <c r="B45" s="79" t="s">
        <v>52</v>
      </c>
      <c r="C45" s="79">
        <f t="shared" ref="C45:N45" si="8">SUM(C43+C44)</f>
        <v>3633</v>
      </c>
      <c r="D45" s="79">
        <f t="shared" si="8"/>
        <v>9133</v>
      </c>
      <c r="E45" s="79">
        <f t="shared" si="8"/>
        <v>1751</v>
      </c>
      <c r="F45" s="94">
        <f t="shared" si="8"/>
        <v>3007</v>
      </c>
      <c r="G45" s="79">
        <f t="shared" si="8"/>
        <v>0</v>
      </c>
      <c r="H45" s="79">
        <f t="shared" si="8"/>
        <v>0</v>
      </c>
      <c r="I45" s="79">
        <f t="shared" si="8"/>
        <v>1685</v>
      </c>
      <c r="J45" s="79">
        <f t="shared" si="8"/>
        <v>3514</v>
      </c>
      <c r="K45" s="79">
        <f t="shared" si="8"/>
        <v>1357</v>
      </c>
      <c r="L45" s="79">
        <f t="shared" si="8"/>
        <v>15968</v>
      </c>
      <c r="M45" s="79">
        <f t="shared" si="8"/>
        <v>8426</v>
      </c>
      <c r="N45" s="94">
        <f t="shared" si="8"/>
        <v>31622</v>
      </c>
      <c r="O45" s="64"/>
      <c r="P45" s="64"/>
    </row>
    <row r="46" spans="1:16" ht="18.600000000000001" thickBot="1">
      <c r="A46" s="98"/>
      <c r="B46" s="132" t="s">
        <v>53</v>
      </c>
      <c r="C46" s="132"/>
      <c r="D46" s="132"/>
      <c r="E46" s="132"/>
      <c r="F46" s="132"/>
      <c r="G46" s="132"/>
      <c r="H46" s="132"/>
      <c r="I46" s="99"/>
      <c r="J46" s="99"/>
      <c r="K46" s="99"/>
      <c r="L46" s="99"/>
      <c r="M46" s="100"/>
      <c r="N46" s="103"/>
      <c r="O46" s="64"/>
      <c r="P46" s="64"/>
    </row>
    <row r="47" spans="1:16" ht="18.600000000000001" thickBot="1">
      <c r="A47" s="93"/>
      <c r="B47" s="79" t="s">
        <v>60</v>
      </c>
      <c r="C47" s="79">
        <f t="shared" ref="C47:N47" si="9">SUM(C41+C45)</f>
        <v>4453</v>
      </c>
      <c r="D47" s="94">
        <f t="shared" si="9"/>
        <v>9490</v>
      </c>
      <c r="E47" s="94">
        <f t="shared" si="9"/>
        <v>1751</v>
      </c>
      <c r="F47" s="94">
        <f t="shared" si="9"/>
        <v>3007</v>
      </c>
      <c r="G47" s="94">
        <f t="shared" si="9"/>
        <v>0</v>
      </c>
      <c r="H47" s="94">
        <f t="shared" si="9"/>
        <v>0</v>
      </c>
      <c r="I47" s="94">
        <f t="shared" si="9"/>
        <v>1685</v>
      </c>
      <c r="J47" s="94">
        <f t="shared" si="9"/>
        <v>3514</v>
      </c>
      <c r="K47" s="94">
        <f t="shared" si="9"/>
        <v>1357</v>
      </c>
      <c r="L47" s="94">
        <f t="shared" si="9"/>
        <v>15968</v>
      </c>
      <c r="M47" s="94">
        <f t="shared" si="9"/>
        <v>9246</v>
      </c>
      <c r="N47" s="94">
        <f t="shared" si="9"/>
        <v>31979</v>
      </c>
      <c r="O47" s="64"/>
      <c r="P47" s="64"/>
    </row>
    <row r="48" spans="1:16" ht="25.5" customHeight="1">
      <c r="A48" s="104"/>
      <c r="B48" s="105"/>
      <c r="C48" s="105"/>
      <c r="D48" s="105"/>
      <c r="E48" s="106"/>
      <c r="F48" s="106"/>
      <c r="G48" s="106"/>
      <c r="H48" s="106"/>
      <c r="I48" s="107"/>
      <c r="J48" s="107"/>
      <c r="K48" s="107"/>
      <c r="L48" s="107"/>
      <c r="M48" s="49" t="s">
        <v>55</v>
      </c>
      <c r="N48" s="107"/>
      <c r="O48" s="64"/>
      <c r="P48" s="64"/>
    </row>
  </sheetData>
  <mergeCells count="15">
    <mergeCell ref="B46:H46"/>
    <mergeCell ref="A1:N1"/>
    <mergeCell ref="A2:N2"/>
    <mergeCell ref="A3:N3"/>
    <mergeCell ref="C4:D4"/>
    <mergeCell ref="E4:F4"/>
    <mergeCell ref="G4:H4"/>
    <mergeCell ref="I4:J4"/>
    <mergeCell ref="K4:L4"/>
    <mergeCell ref="M4:N4"/>
    <mergeCell ref="B6:H6"/>
    <mergeCell ref="B20:H20"/>
    <mergeCell ref="B36:H36"/>
    <mergeCell ref="B39:H39"/>
    <mergeCell ref="B42:H42"/>
  </mergeCells>
  <printOptions horizontalCentered="1"/>
  <pageMargins left="0.26" right="0.17" top="1.49" bottom="0.23622047244094491" header="0.62" footer="0.31496062992125984"/>
  <pageSetup paperSize="9" scale="63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MINOR1</vt:lpstr>
      <vt:lpstr>MIN-DIS </vt:lpstr>
      <vt:lpstr>'MIN-DIS '!Print_Area</vt:lpstr>
      <vt:lpstr>MINOR1!Print_Area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dcterms:created xsi:type="dcterms:W3CDTF">2020-11-17T11:47:37Z</dcterms:created>
  <dcterms:modified xsi:type="dcterms:W3CDTF">2020-11-23T05:09:32Z</dcterms:modified>
</cp:coreProperties>
</file>