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5 PUNJAB\Annexures 155 SLBC\"/>
    </mc:Choice>
  </mc:AlternateContent>
  <bookViews>
    <workbookView xWindow="120" yWindow="120" windowWidth="12120" windowHeight="9120"/>
  </bookViews>
  <sheets>
    <sheet name="DEC 2020" sheetId="2" r:id="rId1"/>
  </sheets>
  <definedNames>
    <definedName name="OLE_LINK3" localSheetId="0">'DEC 2020'!$X$51</definedName>
    <definedName name="_xlnm.Print_Area" localSheetId="0">'DEC 2020'!$A$1:$Z$51</definedName>
  </definedNames>
  <calcPr calcId="162913"/>
</workbook>
</file>

<file path=xl/calcChain.xml><?xml version="1.0" encoding="utf-8"?>
<calcChain xmlns="http://schemas.openxmlformats.org/spreadsheetml/2006/main">
  <c r="X21" i="2" l="1"/>
  <c r="X20" i="2"/>
  <c r="W21" i="2"/>
  <c r="Y20" i="2" l="1"/>
  <c r="W24" i="2"/>
  <c r="X24" i="2"/>
  <c r="W25" i="2"/>
  <c r="X25" i="2"/>
  <c r="W26" i="2"/>
  <c r="X26" i="2"/>
  <c r="W27" i="2"/>
  <c r="X27" i="2"/>
  <c r="W28" i="2"/>
  <c r="X28" i="2"/>
  <c r="W30" i="2"/>
  <c r="X30" i="2"/>
  <c r="W40" i="2"/>
  <c r="X40" i="2"/>
  <c r="W43" i="2"/>
  <c r="X43" i="2"/>
  <c r="W11" i="2"/>
  <c r="X11" i="2"/>
  <c r="W12" i="2"/>
  <c r="X12" i="2"/>
  <c r="W13" i="2"/>
  <c r="X13" i="2"/>
  <c r="W14" i="2"/>
  <c r="X14" i="2"/>
  <c r="W15" i="2"/>
  <c r="X15" i="2"/>
  <c r="W16" i="2"/>
  <c r="X16" i="2"/>
  <c r="W17" i="2"/>
  <c r="X17" i="2"/>
  <c r="W18" i="2"/>
  <c r="X18" i="2"/>
  <c r="W19" i="2"/>
  <c r="X19" i="2"/>
  <c r="W20" i="2"/>
  <c r="X10" i="2"/>
  <c r="W10" i="2"/>
  <c r="O22" i="2"/>
  <c r="P22" i="2"/>
  <c r="Q22" i="2"/>
  <c r="R22" i="2"/>
  <c r="S22" i="2"/>
  <c r="T22" i="2"/>
  <c r="O38" i="2"/>
  <c r="P38" i="2"/>
  <c r="Q38" i="2"/>
  <c r="R38" i="2"/>
  <c r="S38" i="2"/>
  <c r="S46" i="2" s="1"/>
  <c r="S48" i="2" s="1"/>
  <c r="S50" i="2" s="1"/>
  <c r="T38" i="2"/>
  <c r="T46" i="2" s="1"/>
  <c r="T48" i="2" s="1"/>
  <c r="T50" i="2" s="1"/>
  <c r="O47" i="2"/>
  <c r="P47" i="2"/>
  <c r="Q47" i="2"/>
  <c r="R47" i="2"/>
  <c r="S47" i="2"/>
  <c r="T47" i="2"/>
  <c r="Q46" i="2"/>
  <c r="Q48" i="2" s="1"/>
  <c r="Q50" i="2" s="1"/>
  <c r="R46" i="2"/>
  <c r="R48" i="2" s="1"/>
  <c r="R50" i="2" s="1"/>
  <c r="O44" i="2"/>
  <c r="P44" i="2"/>
  <c r="Q44" i="2"/>
  <c r="R44" i="2"/>
  <c r="S44" i="2"/>
  <c r="T44" i="2"/>
  <c r="O41" i="2"/>
  <c r="W41" i="2" s="1"/>
  <c r="P41" i="2"/>
  <c r="Q41" i="2"/>
  <c r="R41" i="2"/>
  <c r="S41" i="2"/>
  <c r="T41" i="2"/>
  <c r="V43" i="2"/>
  <c r="U43" i="2"/>
  <c r="V40" i="2"/>
  <c r="U40" i="2"/>
  <c r="U25" i="2"/>
  <c r="V25" i="2"/>
  <c r="U26" i="2"/>
  <c r="V26" i="2"/>
  <c r="Z26" i="2" s="1"/>
  <c r="U27" i="2"/>
  <c r="V27" i="2"/>
  <c r="U28" i="2"/>
  <c r="V28" i="2"/>
  <c r="U29" i="2"/>
  <c r="V29" i="2"/>
  <c r="U30" i="2"/>
  <c r="V30" i="2"/>
  <c r="U32" i="2"/>
  <c r="V32" i="2"/>
  <c r="U33" i="2"/>
  <c r="V33" i="2"/>
  <c r="U34" i="2"/>
  <c r="V34" i="2"/>
  <c r="U35" i="2"/>
  <c r="V35" i="2"/>
  <c r="U36" i="2"/>
  <c r="V36" i="2"/>
  <c r="U37" i="2"/>
  <c r="V37" i="2"/>
  <c r="V24" i="2"/>
  <c r="U24" i="2"/>
  <c r="U11" i="2"/>
  <c r="V11" i="2"/>
  <c r="U12" i="2"/>
  <c r="Y12" i="2" s="1"/>
  <c r="V12" i="2"/>
  <c r="U13" i="2"/>
  <c r="V13" i="2"/>
  <c r="U14" i="2"/>
  <c r="V14" i="2"/>
  <c r="U15" i="2"/>
  <c r="Y15" i="2" s="1"/>
  <c r="V15" i="2"/>
  <c r="Z15" i="2" s="1"/>
  <c r="U16" i="2"/>
  <c r="V16" i="2"/>
  <c r="U17" i="2"/>
  <c r="V17" i="2"/>
  <c r="U18" i="2"/>
  <c r="Y18" i="2" s="1"/>
  <c r="V18" i="2"/>
  <c r="Z18" i="2" s="1"/>
  <c r="U19" i="2"/>
  <c r="V19" i="2"/>
  <c r="U20" i="2"/>
  <c r="V20" i="2"/>
  <c r="Z21" i="2"/>
  <c r="V10" i="2"/>
  <c r="U10" i="2"/>
  <c r="E22" i="2"/>
  <c r="F22" i="2"/>
  <c r="G22" i="2"/>
  <c r="H22" i="2"/>
  <c r="I22" i="2"/>
  <c r="J22" i="2"/>
  <c r="E38" i="2"/>
  <c r="F38" i="2"/>
  <c r="G38" i="2"/>
  <c r="G46" i="2" s="1"/>
  <c r="H38" i="2"/>
  <c r="H46" i="2" s="1"/>
  <c r="I38" i="2"/>
  <c r="J38" i="2"/>
  <c r="E41" i="2"/>
  <c r="F41" i="2"/>
  <c r="X41" i="2" s="1"/>
  <c r="G41" i="2"/>
  <c r="H41" i="2"/>
  <c r="I41" i="2"/>
  <c r="J41" i="2"/>
  <c r="J47" i="2" s="1"/>
  <c r="E44" i="2"/>
  <c r="W44" i="2" s="1"/>
  <c r="F44" i="2"/>
  <c r="X44" i="2" s="1"/>
  <c r="G44" i="2"/>
  <c r="H44" i="2"/>
  <c r="I44" i="2"/>
  <c r="J44" i="2"/>
  <c r="E47" i="2"/>
  <c r="W47" i="2" s="1"/>
  <c r="F47" i="2"/>
  <c r="X47" i="2" s="1"/>
  <c r="G47" i="2"/>
  <c r="H47" i="2"/>
  <c r="I47" i="2"/>
  <c r="L43" i="2"/>
  <c r="Z43" i="2" s="1"/>
  <c r="K43" i="2"/>
  <c r="Y43" i="2" s="1"/>
  <c r="L40" i="2"/>
  <c r="K40" i="2"/>
  <c r="K25" i="2"/>
  <c r="L25" i="2"/>
  <c r="K26" i="2"/>
  <c r="Y26" i="2" s="1"/>
  <c r="L26" i="2"/>
  <c r="K27" i="2"/>
  <c r="L27" i="2"/>
  <c r="K28" i="2"/>
  <c r="Y28" i="2" s="1"/>
  <c r="L28" i="2"/>
  <c r="Z28" i="2" s="1"/>
  <c r="K29" i="2"/>
  <c r="L29" i="2"/>
  <c r="K30" i="2"/>
  <c r="L30" i="2"/>
  <c r="K32" i="2"/>
  <c r="L32" i="2"/>
  <c r="K33" i="2"/>
  <c r="L33" i="2"/>
  <c r="K34" i="2"/>
  <c r="L34" i="2"/>
  <c r="K35" i="2"/>
  <c r="L35" i="2"/>
  <c r="K36" i="2"/>
  <c r="L36" i="2"/>
  <c r="K37" i="2"/>
  <c r="L37" i="2"/>
  <c r="L24" i="2"/>
  <c r="Z24" i="2" s="1"/>
  <c r="K24" i="2"/>
  <c r="K11" i="2"/>
  <c r="Y11" i="2" s="1"/>
  <c r="L11" i="2"/>
  <c r="K12" i="2"/>
  <c r="L12" i="2"/>
  <c r="Z12" i="2" s="1"/>
  <c r="K13" i="2"/>
  <c r="Y13" i="2" s="1"/>
  <c r="L13" i="2"/>
  <c r="Z13" i="2" s="1"/>
  <c r="K14" i="2"/>
  <c r="Y14" i="2" s="1"/>
  <c r="L14" i="2"/>
  <c r="Z14" i="2" s="1"/>
  <c r="K15" i="2"/>
  <c r="L15" i="2"/>
  <c r="K16" i="2"/>
  <c r="L16" i="2"/>
  <c r="K17" i="2"/>
  <c r="L17" i="2"/>
  <c r="Z17" i="2" s="1"/>
  <c r="K18" i="2"/>
  <c r="L18" i="2"/>
  <c r="K19" i="2"/>
  <c r="Y19" i="2" s="1"/>
  <c r="L19" i="2"/>
  <c r="Z19" i="2" s="1"/>
  <c r="K20" i="2"/>
  <c r="L20" i="2"/>
  <c r="Z20" i="2" s="1"/>
  <c r="L10" i="2"/>
  <c r="Z10" i="2" s="1"/>
  <c r="K10" i="2"/>
  <c r="Y10" i="2" s="1"/>
  <c r="I46" i="2" l="1"/>
  <c r="J46" i="2"/>
  <c r="Z30" i="2"/>
  <c r="Y30" i="2"/>
  <c r="Y17" i="2"/>
  <c r="Y24" i="2"/>
  <c r="Y21" i="2"/>
  <c r="Z16" i="2"/>
  <c r="X22" i="2"/>
  <c r="Y16" i="2"/>
  <c r="Z25" i="2"/>
  <c r="Y25" i="2"/>
  <c r="Z11" i="2"/>
  <c r="O46" i="2"/>
  <c r="O48" i="2" s="1"/>
  <c r="W38" i="2"/>
  <c r="X38" i="2"/>
  <c r="P46" i="2"/>
  <c r="P48" i="2" s="1"/>
  <c r="P50" i="2" s="1"/>
  <c r="Z27" i="2"/>
  <c r="Y27" i="2"/>
  <c r="E46" i="2"/>
  <c r="F46" i="2"/>
  <c r="W22" i="2"/>
  <c r="Z40" i="2"/>
  <c r="Y40" i="2"/>
  <c r="G48" i="2"/>
  <c r="G50" i="2" s="1"/>
  <c r="J48" i="2"/>
  <c r="J50" i="2" s="1"/>
  <c r="I48" i="2"/>
  <c r="I50" i="2" s="1"/>
  <c r="H48" i="2"/>
  <c r="H50" i="2" s="1"/>
  <c r="O50" i="2" l="1"/>
  <c r="W46" i="2"/>
  <c r="E48" i="2"/>
  <c r="E50" i="2" s="1"/>
  <c r="W50" i="2" s="1"/>
  <c r="X46" i="2"/>
  <c r="F48" i="2"/>
  <c r="F50" i="2" s="1"/>
  <c r="X50" i="2" s="1"/>
  <c r="M44" i="2"/>
  <c r="N44" i="2"/>
  <c r="M41" i="2"/>
  <c r="M47" i="2" s="1"/>
  <c r="N41" i="2"/>
  <c r="N47" i="2" s="1"/>
  <c r="M38" i="2"/>
  <c r="N38" i="2"/>
  <c r="M22" i="2"/>
  <c r="N22" i="2"/>
  <c r="N46" i="2" s="1"/>
  <c r="V44" i="2"/>
  <c r="U44" i="2"/>
  <c r="K41" i="2"/>
  <c r="L41" i="2"/>
  <c r="W48" i="2" l="1"/>
  <c r="X48" i="2"/>
  <c r="U41" i="2"/>
  <c r="U47" i="2" s="1"/>
  <c r="V41" i="2"/>
  <c r="V47" i="2" s="1"/>
  <c r="M46" i="2"/>
  <c r="M48" i="2" s="1"/>
  <c r="M50" i="2" s="1"/>
  <c r="N48" i="2"/>
  <c r="N50" i="2" s="1"/>
  <c r="L47" i="2"/>
  <c r="Z47" i="2" s="1"/>
  <c r="K47" i="2"/>
  <c r="L44" i="2"/>
  <c r="Z44" i="2" s="1"/>
  <c r="K44" i="2"/>
  <c r="Y44" i="2" s="1"/>
  <c r="K38" i="2"/>
  <c r="U38" i="2"/>
  <c r="V38" i="2"/>
  <c r="L38" i="2"/>
  <c r="U22" i="2"/>
  <c r="L22" i="2"/>
  <c r="K22" i="2"/>
  <c r="V22" i="2"/>
  <c r="Z38" i="2" l="1"/>
  <c r="Y38" i="2"/>
  <c r="Z22" i="2"/>
  <c r="Y22" i="2"/>
  <c r="Z41" i="2"/>
  <c r="Y47" i="2"/>
  <c r="Y41" i="2"/>
  <c r="V46" i="2"/>
  <c r="V48" i="2" s="1"/>
  <c r="V50" i="2" s="1"/>
  <c r="U46" i="2"/>
  <c r="U48" i="2" s="1"/>
  <c r="U50" i="2" s="1"/>
  <c r="L46" i="2"/>
  <c r="K46" i="2"/>
  <c r="D22" i="2"/>
  <c r="C22" i="2"/>
  <c r="D44" i="2"/>
  <c r="C44" i="2"/>
  <c r="D41" i="2"/>
  <c r="C41" i="2"/>
  <c r="D38" i="2"/>
  <c r="C38" i="2"/>
  <c r="Y46" i="2" l="1"/>
  <c r="L48" i="2"/>
  <c r="Z48" i="2" s="1"/>
  <c r="Z46" i="2"/>
  <c r="K48" i="2"/>
  <c r="D47" i="2"/>
  <c r="C47" i="2"/>
  <c r="C46" i="2"/>
  <c r="D46" i="2"/>
  <c r="L50" i="2" l="1"/>
  <c r="Z50" i="2" s="1"/>
  <c r="K50" i="2"/>
  <c r="Y50" i="2" s="1"/>
  <c r="Y48" i="2"/>
  <c r="D48" i="2"/>
  <c r="C48" i="2"/>
  <c r="D50" i="2" l="1"/>
  <c r="C50" i="2"/>
</calcChain>
</file>

<file path=xl/sharedStrings.xml><?xml version="1.0" encoding="utf-8"?>
<sst xmlns="http://schemas.openxmlformats.org/spreadsheetml/2006/main" count="88" uniqueCount="61">
  <si>
    <t>S. No.</t>
  </si>
  <si>
    <t>NAME OF BANKS</t>
  </si>
  <si>
    <t>NO.</t>
  </si>
  <si>
    <t>AMT.</t>
  </si>
  <si>
    <t>UCO BANK</t>
  </si>
  <si>
    <t>TOTAL</t>
  </si>
  <si>
    <t>REGIONAL RURAL BANKS</t>
  </si>
  <si>
    <t xml:space="preserve">COOPERATIVE BANKS </t>
  </si>
  <si>
    <t>SCHEDULED COMMERCIAL BANKS</t>
  </si>
  <si>
    <t>Comm.Bks (A+B)</t>
  </si>
  <si>
    <t>RRBs ( C)</t>
  </si>
  <si>
    <t>TOTAL (A+B+C)</t>
  </si>
  <si>
    <t>G. TOTAL (A+B+C+D)</t>
  </si>
  <si>
    <t>System</t>
  </si>
  <si>
    <t>A.</t>
  </si>
  <si>
    <t>B.</t>
  </si>
  <si>
    <t>C.</t>
  </si>
  <si>
    <t>D.</t>
  </si>
  <si>
    <t>PUBLIC SECTOR BANKS</t>
  </si>
  <si>
    <t>%AGE OF COLLATERAL FREE LOANS SANCTIONED DURING CURRENT QUARTER</t>
  </si>
  <si>
    <t>%AGE OF COLLATERAL FREE LOANS SANCTIONED DURING CURRENT YEAR</t>
  </si>
  <si>
    <t>TOTAL NEW MSE LOANS (UPTO 10 LACS) SANCTIONED</t>
  </si>
  <si>
    <t>OUT OF WHICH COLLATERAL FREE LOANS SANCTIONED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</si>
  <si>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</si>
  <si>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</si>
  <si>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</si>
  <si>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</si>
  <si>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</si>
  <si>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</si>
  <si>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</si>
  <si>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</si>
  <si>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PRIVATE SECTOR BANKS &amp; SMALL FINANCE BANKS</t>
  </si>
  <si>
    <t>PUNJAB &amp; SIND BANK</t>
  </si>
  <si>
    <t>BANK OF INDIA</t>
  </si>
  <si>
    <t>BANK OF MAHARASHTRA</t>
  </si>
  <si>
    <t>IDBI BANK</t>
  </si>
  <si>
    <t>J&amp;K BANK</t>
  </si>
  <si>
    <t>CAPITAL SMALL FINANCE BANK</t>
  </si>
  <si>
    <t>HDFC BANK</t>
  </si>
  <si>
    <t>ICICI BANK</t>
  </si>
  <si>
    <t>KOTAK MAHINDRA BANK</t>
  </si>
  <si>
    <t>AXIS BANK</t>
  </si>
  <si>
    <t>YES BANK</t>
  </si>
  <si>
    <t>INDUSIND BANK</t>
  </si>
  <si>
    <t>FEDERAL BANK</t>
  </si>
  <si>
    <t>BANDHAN BANK</t>
  </si>
  <si>
    <t>AU SMALL FINANCE BANK</t>
  </si>
  <si>
    <t>UJJIVAN SMALL FINANCE BANK</t>
  </si>
  <si>
    <t>JANA SMALL FINANCE BANK</t>
  </si>
  <si>
    <t>PUNJAB GRAMIN BANK</t>
  </si>
  <si>
    <t>PB. STATE COOPERATIVE BANK</t>
  </si>
  <si>
    <t>SLBC PUNJAB</t>
  </si>
  <si>
    <t>(Amount ` in lacs)</t>
  </si>
  <si>
    <t>DURING THE Q.E. SEPT. 2020 (01.07.2020 - 30.09.2020</t>
  </si>
  <si>
    <t>DURING THE Q.E. June 2020 (01.04.2020 - 30.06.2020</t>
  </si>
  <si>
    <t>UPTO THE PERIOD ENDED JUNE 2020</t>
  </si>
  <si>
    <t>UPTO THE PERIOD ENDED june 2020</t>
  </si>
  <si>
    <t>BANKWISE POSITION OF NEW COLLATERAL FREE MSE LOANS UPTO RS. 10 LAC SANCTIONED                                                                                                                                                                                                                    UPTO THE PERIOD ENDED DECEMBER 2020 (2020-21)</t>
  </si>
  <si>
    <t>DURING THE Q.E. DEC. 2020 (01.10.2020 - 31.12.2020</t>
  </si>
  <si>
    <t>UPTO THE PERIOD ENDED DEC. 2020</t>
  </si>
  <si>
    <t>Annexure- 47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</si>
</sst>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6"/>
      <name val="Tahoma"/>
      <family val="2"/>
    </font>
    <font>
      <b/>
      <sz val="22"/>
      <name val="Tahoma"/>
      <family val="2"/>
    </font>
    <font>
      <b/>
      <sz val="24"/>
      <name val="Tahoma"/>
      <family val="2"/>
    </font>
    <font>
      <sz val="16"/>
      <name val="Tahoma"/>
      <family val="2"/>
    </font>
    <font>
      <b/>
      <sz val="13"/>
      <name val="Tahoma"/>
      <family val="2"/>
    </font>
    <font>
      <sz val="10"/>
      <name val="Tahoma"/>
      <family val="2"/>
    </font>
    <font>
      <b/>
      <sz val="20"/>
      <name val="Tahoma"/>
      <family val="2"/>
    </font>
    <font>
      <sz val="20"/>
      <name val="Tahoma"/>
      <family val="2"/>
    </font>
    <font>
      <sz val="22"/>
      <name val="Tahoma"/>
      <family val="2"/>
    </font>
    <font>
      <sz val="12"/>
      <name val="Tahoma"/>
      <family val="2"/>
    </font>
    <font>
      <b/>
      <sz val="27"/>
      <name val="Tahoma"/>
      <family val="2"/>
    </font>
    <font>
      <sz val="27"/>
      <name val="Tahoma"/>
      <family val="2"/>
    </font>
    <font>
      <sz val="27"/>
      <color rgb="FFFF0000"/>
      <name val="Tahoma"/>
      <family val="2"/>
    </font>
    <font>
      <b/>
      <sz val="30"/>
      <name val="Tahoma"/>
      <family val="2"/>
    </font>
    <font>
      <b/>
      <sz val="32"/>
      <name val="Tahoma"/>
      <family val="2"/>
    </font>
    <font>
      <sz val="32"/>
      <name val="Tahoma"/>
      <family val="2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2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/>
    <xf numFmtId="0" fontId="8" fillId="0" borderId="0" xfId="0" applyFont="1"/>
    <xf numFmtId="0" fontId="10" fillId="0" borderId="0" xfId="0" applyFont="1"/>
    <xf numFmtId="0" fontId="8" fillId="0" borderId="0" xfId="0" applyFont="1" applyFill="1"/>
    <xf numFmtId="0" fontId="11" fillId="0" borderId="0" xfId="0" applyFont="1"/>
    <xf numFmtId="0" fontId="11" fillId="0" borderId="0" xfId="0" applyFont="1" applyFill="1"/>
    <xf numFmtId="0" fontId="12" fillId="0" borderId="0" xfId="0" applyFont="1" applyFill="1"/>
    <xf numFmtId="1" fontId="4" fillId="0" borderId="21" xfId="0" applyNumberFormat="1" applyFont="1" applyFill="1" applyBorder="1" applyAlignment="1" applyProtection="1">
      <alignment horizontal="left" vertical="center" wrapText="1"/>
    </xf>
    <xf numFmtId="1" fontId="4" fillId="0" borderId="4" xfId="0" applyNumberFormat="1" applyFont="1" applyFill="1" applyBorder="1" applyAlignment="1" applyProtection="1">
      <alignment horizontal="center" vertical="center" wrapText="1"/>
    </xf>
    <xf numFmtId="1" fontId="4" fillId="0" borderId="35" xfId="0" applyNumberFormat="1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4" fillId="0" borderId="0" xfId="0" applyFont="1" applyFill="1"/>
    <xf numFmtId="0" fontId="14" fillId="0" borderId="0" xfId="0" applyFont="1"/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vertical="center"/>
    </xf>
    <xf numFmtId="0" fontId="13" fillId="0" borderId="28" xfId="0" applyFont="1" applyFill="1" applyBorder="1" applyAlignment="1">
      <alignment horizontal="left" vertical="center"/>
    </xf>
    <xf numFmtId="0" fontId="13" fillId="0" borderId="39" xfId="0" applyFont="1" applyFill="1" applyBorder="1" applyAlignment="1">
      <alignment horizontal="center" vertical="center"/>
    </xf>
    <xf numFmtId="1" fontId="13" fillId="0" borderId="28" xfId="0" applyNumberFormat="1" applyFont="1" applyFill="1" applyBorder="1" applyAlignment="1">
      <alignment horizontal="center" vertical="center"/>
    </xf>
    <xf numFmtId="1" fontId="13" fillId="0" borderId="39" xfId="0" applyNumberFormat="1" applyFont="1" applyFill="1" applyBorder="1" applyAlignment="1">
      <alignment horizontal="center" vertical="center"/>
    </xf>
    <xf numFmtId="0" fontId="15" fillId="0" borderId="0" xfId="0" applyFont="1"/>
    <xf numFmtId="10" fontId="13" fillId="0" borderId="21" xfId="1" applyNumberFormat="1" applyFont="1" applyFill="1" applyBorder="1" applyAlignment="1">
      <alignment vertical="center"/>
    </xf>
    <xf numFmtId="10" fontId="13" fillId="0" borderId="22" xfId="1" applyNumberFormat="1" applyFont="1" applyFill="1" applyBorder="1" applyAlignment="1">
      <alignment horizontal="center" vertical="center"/>
    </xf>
    <xf numFmtId="10" fontId="13" fillId="0" borderId="23" xfId="1" applyNumberFormat="1" applyFont="1" applyFill="1" applyBorder="1" applyAlignment="1">
      <alignment horizontal="center" vertical="center"/>
    </xf>
    <xf numFmtId="1" fontId="13" fillId="0" borderId="39" xfId="1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10" fontId="13" fillId="0" borderId="25" xfId="1" applyNumberFormat="1" applyFont="1" applyFill="1" applyBorder="1" applyAlignment="1">
      <alignment vertical="center" wrapText="1"/>
    </xf>
    <xf numFmtId="10" fontId="13" fillId="0" borderId="26" xfId="1" applyNumberFormat="1" applyFont="1" applyFill="1" applyBorder="1" applyAlignment="1">
      <alignment horizontal="center" vertical="center" wrapText="1"/>
    </xf>
    <xf numFmtId="10" fontId="13" fillId="0" borderId="27" xfId="1" applyNumberFormat="1" applyFont="1" applyFill="1" applyBorder="1" applyAlignment="1">
      <alignment horizontal="center" vertical="center" wrapText="1"/>
    </xf>
    <xf numFmtId="10" fontId="13" fillId="0" borderId="27" xfId="1" applyNumberFormat="1" applyFont="1" applyFill="1" applyBorder="1" applyAlignment="1">
      <alignment horizontal="center" vertical="center"/>
    </xf>
    <xf numFmtId="1" fontId="13" fillId="0" borderId="0" xfId="1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/>
    </xf>
    <xf numFmtId="1" fontId="16" fillId="0" borderId="31" xfId="0" applyNumberFormat="1" applyFont="1" applyFill="1" applyBorder="1" applyAlignment="1">
      <alignment horizontal="center" vertical="center"/>
    </xf>
    <xf numFmtId="1" fontId="16" fillId="0" borderId="46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1" fontId="16" fillId="0" borderId="32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vertical="center"/>
    </xf>
    <xf numFmtId="1" fontId="17" fillId="0" borderId="12" xfId="0" applyNumberFormat="1" applyFont="1" applyFill="1" applyBorder="1" applyAlignment="1">
      <alignment horizontal="center" vertical="center"/>
    </xf>
    <xf numFmtId="0" fontId="18" fillId="0" borderId="0" xfId="0" applyFont="1"/>
    <xf numFmtId="1" fontId="16" fillId="0" borderId="39" xfId="0" applyNumberFormat="1" applyFont="1" applyFill="1" applyBorder="1" applyAlignment="1">
      <alignment horizontal="center" vertical="center"/>
    </xf>
    <xf numFmtId="1" fontId="16" fillId="0" borderId="9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1" fontId="17" fillId="0" borderId="26" xfId="0" applyNumberFormat="1" applyFont="1" applyFill="1" applyBorder="1" applyAlignment="1">
      <alignment horizontal="center" vertical="center"/>
    </xf>
    <xf numFmtId="1" fontId="17" fillId="0" borderId="27" xfId="0" applyNumberFormat="1" applyFont="1" applyFill="1" applyBorder="1" applyAlignment="1">
      <alignment horizontal="center" vertical="center"/>
    </xf>
    <xf numFmtId="1" fontId="17" fillId="0" borderId="33" xfId="0" applyNumberFormat="1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1" fontId="17" fillId="0" borderId="50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1" fontId="16" fillId="0" borderId="51" xfId="0" applyNumberFormat="1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10" fontId="13" fillId="0" borderId="52" xfId="1" applyNumberFormat="1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10" fontId="13" fillId="0" borderId="53" xfId="1" applyNumberFormat="1" applyFont="1" applyFill="1" applyBorder="1" applyAlignment="1">
      <alignment horizontal="center" vertical="center" wrapText="1"/>
    </xf>
    <xf numFmtId="1" fontId="17" fillId="0" borderId="53" xfId="0" applyNumberFormat="1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1" fontId="13" fillId="0" borderId="30" xfId="1" applyNumberFormat="1" applyFont="1" applyFill="1" applyBorder="1" applyAlignment="1">
      <alignment horizontal="center" vertical="center"/>
    </xf>
    <xf numFmtId="1" fontId="13" fillId="0" borderId="33" xfId="1" applyNumberFormat="1" applyFont="1" applyFill="1" applyBorder="1" applyAlignment="1">
      <alignment horizontal="center" vertical="center"/>
    </xf>
    <xf numFmtId="0" fontId="10" fillId="0" borderId="0" xfId="0" applyFont="1" applyFill="1"/>
    <xf numFmtId="9" fontId="4" fillId="0" borderId="47" xfId="0" applyNumberFormat="1" applyFont="1" applyFill="1" applyBorder="1" applyAlignment="1">
      <alignment horizontal="center" vertical="center"/>
    </xf>
    <xf numFmtId="9" fontId="16" fillId="0" borderId="2" xfId="0" applyNumberFormat="1" applyFont="1" applyFill="1" applyBorder="1" applyAlignment="1">
      <alignment horizontal="center" vertical="center"/>
    </xf>
    <xf numFmtId="9" fontId="16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15" fillId="0" borderId="0" xfId="0" applyFont="1" applyFill="1"/>
    <xf numFmtId="9" fontId="16" fillId="0" borderId="23" xfId="0" applyNumberFormat="1" applyFont="1" applyFill="1" applyBorder="1" applyAlignment="1">
      <alignment horizontal="center" vertical="center"/>
    </xf>
    <xf numFmtId="9" fontId="16" fillId="0" borderId="2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3" fillId="0" borderId="19" xfId="0" applyFont="1" applyFill="1" applyBorder="1" applyAlignment="1">
      <alignment vertical="center"/>
    </xf>
    <xf numFmtId="1" fontId="17" fillId="0" borderId="58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 applyProtection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 wrapText="1"/>
    </xf>
    <xf numFmtId="1" fontId="16" fillId="0" borderId="3" xfId="0" applyNumberFormat="1" applyFont="1" applyFill="1" applyBorder="1" applyAlignment="1">
      <alignment horizontal="center" vertical="center"/>
    </xf>
    <xf numFmtId="1" fontId="17" fillId="0" borderId="5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1" fontId="16" fillId="0" borderId="5" xfId="0" applyNumberFormat="1" applyFont="1" applyFill="1" applyBorder="1" applyAlignment="1">
      <alignment horizontal="center" vertical="center"/>
    </xf>
    <xf numFmtId="1" fontId="16" fillId="0" borderId="6" xfId="0" applyNumberFormat="1" applyFont="1" applyFill="1" applyBorder="1" applyAlignment="1">
      <alignment horizontal="center" vertical="center"/>
    </xf>
    <xf numFmtId="10" fontId="13" fillId="0" borderId="24" xfId="1" applyNumberFormat="1" applyFont="1" applyFill="1" applyBorder="1" applyAlignment="1">
      <alignment horizontal="center" vertical="center"/>
    </xf>
    <xf numFmtId="10" fontId="13" fillId="0" borderId="59" xfId="1" applyNumberFormat="1" applyFont="1" applyFill="1" applyBorder="1" applyAlignment="1">
      <alignment horizontal="center" vertical="center"/>
    </xf>
    <xf numFmtId="1" fontId="17" fillId="0" borderId="59" xfId="0" applyNumberFormat="1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9" fontId="16" fillId="0" borderId="31" xfId="0" applyNumberFormat="1" applyFont="1" applyFill="1" applyBorder="1" applyAlignment="1">
      <alignment horizontal="center" vertical="center"/>
    </xf>
    <xf numFmtId="9" fontId="16" fillId="0" borderId="32" xfId="0" applyNumberFormat="1" applyFont="1" applyFill="1" applyBorder="1" applyAlignment="1">
      <alignment horizontal="center" vertical="center"/>
    </xf>
    <xf numFmtId="9" fontId="16" fillId="0" borderId="30" xfId="0" applyNumberFormat="1" applyFont="1" applyFill="1" applyBorder="1" applyAlignment="1">
      <alignment horizontal="center" vertical="center"/>
    </xf>
    <xf numFmtId="9" fontId="16" fillId="0" borderId="33" xfId="0" applyNumberFormat="1" applyFont="1" applyFill="1" applyBorder="1" applyAlignment="1">
      <alignment horizontal="center" vertical="center"/>
    </xf>
    <xf numFmtId="9" fontId="16" fillId="0" borderId="4" xfId="0" applyNumberFormat="1" applyFont="1" applyFill="1" applyBorder="1" applyAlignment="1">
      <alignment horizontal="center" vertical="center"/>
    </xf>
    <xf numFmtId="9" fontId="16" fillId="0" borderId="56" xfId="0" applyNumberFormat="1" applyFont="1" applyFill="1" applyBorder="1" applyAlignment="1">
      <alignment horizontal="center" vertical="center"/>
    </xf>
    <xf numFmtId="9" fontId="16" fillId="0" borderId="5" xfId="0" applyNumberFormat="1" applyFont="1" applyFill="1" applyBorder="1" applyAlignment="1">
      <alignment horizontal="center" vertical="center"/>
    </xf>
    <xf numFmtId="9" fontId="16" fillId="0" borderId="6" xfId="0" applyNumberFormat="1" applyFont="1" applyFill="1" applyBorder="1" applyAlignment="1">
      <alignment horizontal="center" vertical="center"/>
    </xf>
    <xf numFmtId="9" fontId="16" fillId="0" borderId="1" xfId="0" applyNumberFormat="1" applyFont="1" applyFill="1" applyBorder="1" applyAlignment="1">
      <alignment horizontal="center" vertical="center"/>
    </xf>
    <xf numFmtId="9" fontId="16" fillId="0" borderId="3" xfId="0" applyNumberFormat="1" applyFont="1" applyFill="1" applyBorder="1" applyAlignment="1">
      <alignment horizontal="center" vertical="center"/>
    </xf>
    <xf numFmtId="9" fontId="16" fillId="0" borderId="9" xfId="0" applyNumberFormat="1" applyFont="1" applyFill="1" applyBorder="1" applyAlignment="1">
      <alignment horizontal="center" vertical="center"/>
    </xf>
    <xf numFmtId="9" fontId="16" fillId="0" borderId="60" xfId="0" applyNumberFormat="1" applyFont="1" applyFill="1" applyBorder="1" applyAlignment="1">
      <alignment horizontal="center" vertical="center"/>
    </xf>
    <xf numFmtId="9" fontId="17" fillId="0" borderId="11" xfId="0" applyNumberFormat="1" applyFont="1" applyFill="1" applyBorder="1" applyAlignment="1">
      <alignment horizontal="center" vertical="center"/>
    </xf>
    <xf numFmtId="9" fontId="17" fillId="0" borderId="58" xfId="0" applyNumberFormat="1" applyFont="1" applyFill="1" applyBorder="1" applyAlignment="1">
      <alignment horizontal="center" vertical="center"/>
    </xf>
    <xf numFmtId="9" fontId="17" fillId="0" borderId="12" xfId="0" applyNumberFormat="1" applyFont="1" applyFill="1" applyBorder="1" applyAlignment="1">
      <alignment horizontal="center" vertical="center"/>
    </xf>
    <xf numFmtId="9" fontId="17" fillId="0" borderId="57" xfId="0" applyNumberFormat="1" applyFont="1" applyFill="1" applyBorder="1" applyAlignment="1">
      <alignment horizontal="center" vertical="center"/>
    </xf>
    <xf numFmtId="9" fontId="17" fillId="0" borderId="33" xfId="0" applyNumberFormat="1" applyFont="1" applyFill="1" applyBorder="1" applyAlignment="1">
      <alignment horizontal="center" vertical="center"/>
    </xf>
    <xf numFmtId="9" fontId="17" fillId="0" borderId="27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vertical="center"/>
    </xf>
    <xf numFmtId="9" fontId="16" fillId="0" borderId="59" xfId="0" applyNumberFormat="1" applyFont="1" applyFill="1" applyBorder="1" applyAlignment="1">
      <alignment horizontal="center" vertical="center"/>
    </xf>
    <xf numFmtId="9" fontId="16" fillId="0" borderId="24" xfId="0" applyNumberFormat="1" applyFont="1" applyFill="1" applyBorder="1" applyAlignment="1">
      <alignment horizontal="center" vertical="center"/>
    </xf>
    <xf numFmtId="9" fontId="17" fillId="0" borderId="59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horizontal="right" vertical="center" wrapText="1"/>
    </xf>
    <xf numFmtId="1" fontId="4" fillId="0" borderId="17" xfId="0" applyNumberFormat="1" applyFont="1" applyFill="1" applyBorder="1" applyAlignment="1" applyProtection="1">
      <alignment horizontal="center" vertical="center" wrapText="1"/>
    </xf>
    <xf numFmtId="1" fontId="4" fillId="0" borderId="18" xfId="0" applyNumberFormat="1" applyFont="1" applyFill="1" applyBorder="1" applyAlignment="1" applyProtection="1">
      <alignment horizontal="center" vertical="center" wrapText="1"/>
    </xf>
    <xf numFmtId="1" fontId="4" fillId="0" borderId="44" xfId="0" applyNumberFormat="1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52"/>
  <sheetViews>
    <sheetView tabSelected="1" view="pageBreakPreview" zoomScale="40" zoomScaleSheetLayoutView="40" workbookViewId="0">
      <pane ySplit="9" topLeftCell="A13" activePane="bottomLeft" state="frozen"/>
      <selection pane="bottomLeft" activeCell="F7" sqref="F7:F9"/>
    </sheetView>
  </sheetViews>
  <sheetFormatPr defaultColWidth="9.109375" defaultRowHeight="20.399999999999999" x14ac:dyDescent="0.35"/>
  <cols>
    <col min="1" max="1" width="10.109375" style="3" customWidth="1"/>
    <col min="2" max="2" width="81.21875" style="7" customWidth="1"/>
    <col min="3" max="3" width="37.44140625" style="7" hidden="1" customWidth="1"/>
    <col min="4" max="4" width="33.33203125" style="7" hidden="1" customWidth="1"/>
    <col min="5" max="5" width="29.6640625" style="7" customWidth="1"/>
    <col min="6" max="6" width="28.33203125" style="7" customWidth="1"/>
    <col min="7" max="7" width="25.77734375" style="7" hidden="1" customWidth="1"/>
    <col min="8" max="8" width="28.88671875" style="7" hidden="1" customWidth="1"/>
    <col min="9" max="9" width="26.6640625" style="7" hidden="1" customWidth="1"/>
    <col min="10" max="10" width="1.6640625" style="7" hidden="1" customWidth="1"/>
    <col min="11" max="12" width="25.33203125" style="7" customWidth="1"/>
    <col min="13" max="13" width="24.77734375" style="7" hidden="1" customWidth="1"/>
    <col min="14" max="14" width="21.109375" style="7" hidden="1" customWidth="1"/>
    <col min="15" max="16" width="24.77734375" style="7" customWidth="1"/>
    <col min="17" max="18" width="25.44140625" style="7" hidden="1" customWidth="1"/>
    <col min="19" max="19" width="29.44140625" style="7" hidden="1" customWidth="1"/>
    <col min="20" max="20" width="30" style="7" hidden="1" customWidth="1"/>
    <col min="21" max="21" width="26.33203125" style="7" customWidth="1"/>
    <col min="22" max="23" width="28.88671875" style="7" customWidth="1"/>
    <col min="24" max="24" width="27" style="7" customWidth="1"/>
    <col min="25" max="25" width="27.44140625" style="7" customWidth="1"/>
    <col min="26" max="26" width="27.6640625" style="7" customWidth="1"/>
    <col min="27" max="28" width="9.109375" style="7"/>
    <col min="29" max="16384" width="9.109375" style="5"/>
  </cols>
  <sheetData>
    <row r="1" spans="1:28" ht="32.25" customHeight="1" thickBot="1" x14ac:dyDescent="0.4">
      <c r="A1" s="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43" t="s">
        <v>60</v>
      </c>
      <c r="X1" s="143"/>
      <c r="Y1" s="143"/>
      <c r="Z1" s="143"/>
    </row>
    <row r="2" spans="1:28" ht="76.650000000000006" customHeight="1" x14ac:dyDescent="0.25">
      <c r="A2" s="144" t="s">
        <v>57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6"/>
    </row>
    <row r="3" spans="1:28" s="6" customFormat="1" ht="36" customHeight="1" thickBot="1" x14ac:dyDescent="0.45">
      <c r="A3" s="137" t="s">
        <v>52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9"/>
      <c r="AA3" s="73"/>
      <c r="AB3" s="73"/>
    </row>
    <row r="4" spans="1:28" s="9" customFormat="1" ht="16.2" customHeight="1" x14ac:dyDescent="0.45">
      <c r="A4" s="147" t="s">
        <v>0</v>
      </c>
      <c r="B4" s="140" t="s">
        <v>1</v>
      </c>
      <c r="C4" s="125" t="s">
        <v>21</v>
      </c>
      <c r="D4" s="126"/>
      <c r="E4" s="126"/>
      <c r="F4" s="126"/>
      <c r="G4" s="126"/>
      <c r="H4" s="126"/>
      <c r="I4" s="126"/>
      <c r="J4" s="126"/>
      <c r="K4" s="126"/>
      <c r="L4" s="127"/>
      <c r="M4" s="125" t="s">
        <v>22</v>
      </c>
      <c r="N4" s="126"/>
      <c r="O4" s="126"/>
      <c r="P4" s="126"/>
      <c r="Q4" s="126"/>
      <c r="R4" s="126"/>
      <c r="S4" s="126"/>
      <c r="T4" s="126"/>
      <c r="U4" s="126"/>
      <c r="V4" s="127"/>
      <c r="W4" s="153" t="s">
        <v>19</v>
      </c>
      <c r="X4" s="154"/>
      <c r="Y4" s="154" t="s">
        <v>20</v>
      </c>
      <c r="Z4" s="155"/>
    </row>
    <row r="5" spans="1:28" s="9" customFormat="1" ht="42" customHeight="1" thickBot="1" x14ac:dyDescent="0.5">
      <c r="A5" s="148"/>
      <c r="B5" s="141"/>
      <c r="C5" s="128"/>
      <c r="D5" s="129"/>
      <c r="E5" s="129"/>
      <c r="F5" s="129"/>
      <c r="G5" s="129"/>
      <c r="H5" s="129"/>
      <c r="I5" s="129"/>
      <c r="J5" s="129"/>
      <c r="K5" s="129"/>
      <c r="L5" s="130"/>
      <c r="M5" s="128"/>
      <c r="N5" s="129"/>
      <c r="O5" s="129"/>
      <c r="P5" s="129"/>
      <c r="Q5" s="129"/>
      <c r="R5" s="129"/>
      <c r="S5" s="129"/>
      <c r="T5" s="129"/>
      <c r="U5" s="129"/>
      <c r="V5" s="130"/>
      <c r="W5" s="133"/>
      <c r="X5" s="135"/>
      <c r="Y5" s="135"/>
      <c r="Z5" s="123"/>
    </row>
    <row r="6" spans="1:28" s="9" customFormat="1" ht="106.8" customHeight="1" x14ac:dyDescent="0.45">
      <c r="A6" s="148"/>
      <c r="B6" s="141"/>
      <c r="C6" s="131" t="s">
        <v>54</v>
      </c>
      <c r="D6" s="156"/>
      <c r="E6" s="131" t="s">
        <v>58</v>
      </c>
      <c r="F6" s="132"/>
      <c r="G6" s="131" t="s">
        <v>53</v>
      </c>
      <c r="H6" s="132"/>
      <c r="I6" s="132" t="s">
        <v>56</v>
      </c>
      <c r="J6" s="132"/>
      <c r="K6" s="132" t="s">
        <v>59</v>
      </c>
      <c r="L6" s="159"/>
      <c r="M6" s="150" t="s">
        <v>54</v>
      </c>
      <c r="N6" s="132"/>
      <c r="O6" s="131" t="s">
        <v>58</v>
      </c>
      <c r="P6" s="132"/>
      <c r="Q6" s="131" t="s">
        <v>53</v>
      </c>
      <c r="R6" s="132"/>
      <c r="S6" s="132" t="s">
        <v>55</v>
      </c>
      <c r="T6" s="132"/>
      <c r="U6" s="132" t="s">
        <v>59</v>
      </c>
      <c r="V6" s="159"/>
      <c r="W6" s="133"/>
      <c r="X6" s="135"/>
      <c r="Y6" s="135"/>
      <c r="Z6" s="123"/>
    </row>
    <row r="7" spans="1:28" s="9" customFormat="1" ht="19.5" customHeight="1" x14ac:dyDescent="0.45">
      <c r="A7" s="148"/>
      <c r="B7" s="141"/>
      <c r="C7" s="133" t="s">
        <v>2</v>
      </c>
      <c r="D7" s="157" t="s">
        <v>3</v>
      </c>
      <c r="E7" s="133" t="s">
        <v>2</v>
      </c>
      <c r="F7" s="135" t="s">
        <v>3</v>
      </c>
      <c r="G7" s="133" t="s">
        <v>2</v>
      </c>
      <c r="H7" s="135" t="s">
        <v>3</v>
      </c>
      <c r="I7" s="135" t="s">
        <v>2</v>
      </c>
      <c r="J7" s="135" t="s">
        <v>3</v>
      </c>
      <c r="K7" s="135" t="s">
        <v>2</v>
      </c>
      <c r="L7" s="123" t="s">
        <v>3</v>
      </c>
      <c r="M7" s="151" t="s">
        <v>2</v>
      </c>
      <c r="N7" s="151" t="s">
        <v>3</v>
      </c>
      <c r="O7" s="133" t="s">
        <v>2</v>
      </c>
      <c r="P7" s="135" t="s">
        <v>3</v>
      </c>
      <c r="Q7" s="133" t="s">
        <v>2</v>
      </c>
      <c r="R7" s="135" t="s">
        <v>3</v>
      </c>
      <c r="S7" s="135" t="s">
        <v>2</v>
      </c>
      <c r="T7" s="135" t="s">
        <v>3</v>
      </c>
      <c r="U7" s="135"/>
      <c r="V7" s="123"/>
      <c r="W7" s="133" t="s">
        <v>2</v>
      </c>
      <c r="X7" s="135" t="s">
        <v>3</v>
      </c>
      <c r="Y7" s="135" t="s">
        <v>2</v>
      </c>
      <c r="Z7" s="123" t="s">
        <v>3</v>
      </c>
    </row>
    <row r="8" spans="1:28" s="9" customFormat="1" ht="14.25" customHeight="1" thickBot="1" x14ac:dyDescent="0.5">
      <c r="A8" s="149"/>
      <c r="B8" s="142"/>
      <c r="C8" s="134"/>
      <c r="D8" s="158"/>
      <c r="E8" s="134"/>
      <c r="F8" s="136"/>
      <c r="G8" s="134"/>
      <c r="H8" s="136"/>
      <c r="I8" s="136"/>
      <c r="J8" s="136"/>
      <c r="K8" s="136"/>
      <c r="L8" s="124"/>
      <c r="M8" s="152"/>
      <c r="N8" s="152"/>
      <c r="O8" s="134"/>
      <c r="P8" s="136"/>
      <c r="Q8" s="134"/>
      <c r="R8" s="136"/>
      <c r="S8" s="136"/>
      <c r="T8" s="136"/>
      <c r="U8" s="136"/>
      <c r="V8" s="124"/>
      <c r="W8" s="134"/>
      <c r="X8" s="136"/>
      <c r="Y8" s="136"/>
      <c r="Z8" s="124"/>
    </row>
    <row r="9" spans="1:28" s="8" customFormat="1" ht="51" customHeight="1" x14ac:dyDescent="0.45">
      <c r="A9" s="2" t="s">
        <v>14</v>
      </c>
      <c r="B9" s="11" t="s">
        <v>18</v>
      </c>
      <c r="C9" s="12"/>
      <c r="D9" s="13"/>
      <c r="E9" s="12"/>
      <c r="F9" s="84"/>
      <c r="G9" s="84"/>
      <c r="H9" s="84"/>
      <c r="I9" s="84"/>
      <c r="J9" s="84"/>
      <c r="K9" s="84"/>
      <c r="L9" s="85"/>
      <c r="M9" s="118"/>
      <c r="N9" s="61"/>
      <c r="O9" s="12"/>
      <c r="P9" s="84"/>
      <c r="Q9" s="84"/>
      <c r="R9" s="84"/>
      <c r="S9" s="84"/>
      <c r="T9" s="84"/>
      <c r="U9" s="84"/>
      <c r="V9" s="85"/>
      <c r="W9" s="118"/>
      <c r="X9" s="117"/>
      <c r="Y9" s="117"/>
      <c r="Z9" s="74"/>
      <c r="AA9" s="9"/>
      <c r="AB9" s="9"/>
    </row>
    <row r="10" spans="1:28" s="15" customFormat="1" ht="51" customHeight="1" x14ac:dyDescent="0.5">
      <c r="A10" s="14">
        <v>1</v>
      </c>
      <c r="B10" s="119" t="s">
        <v>23</v>
      </c>
      <c r="C10" s="36">
        <v>28353</v>
      </c>
      <c r="D10" s="37">
        <v>1571</v>
      </c>
      <c r="E10" s="36">
        <v>5511</v>
      </c>
      <c r="F10" s="63">
        <v>11107</v>
      </c>
      <c r="G10" s="63">
        <v>11322</v>
      </c>
      <c r="H10" s="63">
        <v>23887</v>
      </c>
      <c r="I10" s="38">
        <v>28353</v>
      </c>
      <c r="J10" s="38">
        <v>1571</v>
      </c>
      <c r="K10" s="38">
        <f>I10+G10+E10</f>
        <v>45186</v>
      </c>
      <c r="L10" s="86">
        <f>J10+H10+F10</f>
        <v>36565</v>
      </c>
      <c r="M10" s="39">
        <v>28353</v>
      </c>
      <c r="N10" s="40">
        <v>1571</v>
      </c>
      <c r="O10" s="36">
        <v>5511</v>
      </c>
      <c r="P10" s="63">
        <v>11107</v>
      </c>
      <c r="Q10" s="63">
        <v>11322</v>
      </c>
      <c r="R10" s="63">
        <v>23887</v>
      </c>
      <c r="S10" s="38">
        <v>28353</v>
      </c>
      <c r="T10" s="38">
        <v>1571</v>
      </c>
      <c r="U10" s="38">
        <f>Q10+S10+O10</f>
        <v>45186</v>
      </c>
      <c r="V10" s="86">
        <f>R10+T10+P10</f>
        <v>36565</v>
      </c>
      <c r="W10" s="99">
        <f>O10/E10</f>
        <v>1</v>
      </c>
      <c r="X10" s="99">
        <f>P10/F10</f>
        <v>1</v>
      </c>
      <c r="Y10" s="75">
        <f>U10/K10</f>
        <v>1</v>
      </c>
      <c r="Z10" s="108">
        <f>V10/L10</f>
        <v>1</v>
      </c>
    </row>
    <row r="11" spans="1:28" s="15" customFormat="1" ht="51" customHeight="1" x14ac:dyDescent="0.5">
      <c r="A11" s="14">
        <v>2</v>
      </c>
      <c r="B11" s="119" t="s">
        <v>32</v>
      </c>
      <c r="C11" s="36">
        <v>11493</v>
      </c>
      <c r="D11" s="37">
        <v>12175</v>
      </c>
      <c r="E11" s="36">
        <v>2566</v>
      </c>
      <c r="F11" s="63">
        <v>5716</v>
      </c>
      <c r="G11" s="63">
        <v>17846</v>
      </c>
      <c r="H11" s="63">
        <v>12126</v>
      </c>
      <c r="I11" s="38">
        <v>11493</v>
      </c>
      <c r="J11" s="38">
        <v>12175</v>
      </c>
      <c r="K11" s="38">
        <f t="shared" ref="K11:K20" si="0">I11+G11+E11</f>
        <v>31905</v>
      </c>
      <c r="L11" s="86">
        <f t="shared" ref="L11:L20" si="1">J11+H11+F11</f>
        <v>30017</v>
      </c>
      <c r="M11" s="39">
        <v>11493</v>
      </c>
      <c r="N11" s="40">
        <v>12175</v>
      </c>
      <c r="O11" s="36">
        <v>2539</v>
      </c>
      <c r="P11" s="63">
        <v>5575</v>
      </c>
      <c r="Q11" s="63">
        <v>17733</v>
      </c>
      <c r="R11" s="63">
        <v>11847</v>
      </c>
      <c r="S11" s="38">
        <v>11493</v>
      </c>
      <c r="T11" s="38">
        <v>12175</v>
      </c>
      <c r="U11" s="38">
        <f t="shared" ref="U11:U20" si="2">Q11+S11+O11</f>
        <v>31765</v>
      </c>
      <c r="V11" s="86">
        <f t="shared" ref="V11:V20" si="3">R11+T11+P11</f>
        <v>29597</v>
      </c>
      <c r="W11" s="99">
        <f t="shared" ref="W11:W21" si="4">O11/E11</f>
        <v>0.98947778643803586</v>
      </c>
      <c r="X11" s="99">
        <f t="shared" ref="X11:X21" si="5">P11/F11</f>
        <v>0.97533240027991608</v>
      </c>
      <c r="Y11" s="75">
        <f t="shared" ref="Y11:Y50" si="6">U11/K11</f>
        <v>0.99561197304497728</v>
      </c>
      <c r="Z11" s="108">
        <f t="shared" ref="Z11:Z50" si="7">V11/L11</f>
        <v>0.98600792884032384</v>
      </c>
    </row>
    <row r="12" spans="1:28" s="15" customFormat="1" ht="51" customHeight="1" x14ac:dyDescent="0.5">
      <c r="A12" s="14">
        <v>3</v>
      </c>
      <c r="B12" s="119" t="s">
        <v>4</v>
      </c>
      <c r="C12" s="36">
        <v>7358</v>
      </c>
      <c r="D12" s="37">
        <v>2890</v>
      </c>
      <c r="E12" s="36">
        <v>1874</v>
      </c>
      <c r="F12" s="63">
        <v>1427</v>
      </c>
      <c r="G12" s="63">
        <v>2165</v>
      </c>
      <c r="H12" s="63">
        <v>1854</v>
      </c>
      <c r="I12" s="38">
        <v>7358</v>
      </c>
      <c r="J12" s="38">
        <v>2890</v>
      </c>
      <c r="K12" s="38">
        <f t="shared" si="0"/>
        <v>11397</v>
      </c>
      <c r="L12" s="86">
        <f t="shared" si="1"/>
        <v>6171</v>
      </c>
      <c r="M12" s="39">
        <v>7358</v>
      </c>
      <c r="N12" s="40">
        <v>2890</v>
      </c>
      <c r="O12" s="36">
        <v>1874</v>
      </c>
      <c r="P12" s="63">
        <v>1427</v>
      </c>
      <c r="Q12" s="63">
        <v>2165</v>
      </c>
      <c r="R12" s="63">
        <v>1854</v>
      </c>
      <c r="S12" s="38">
        <v>7358</v>
      </c>
      <c r="T12" s="38">
        <v>2890</v>
      </c>
      <c r="U12" s="38">
        <f t="shared" si="2"/>
        <v>11397</v>
      </c>
      <c r="V12" s="86">
        <f t="shared" si="3"/>
        <v>6171</v>
      </c>
      <c r="W12" s="99">
        <f t="shared" si="4"/>
        <v>1</v>
      </c>
      <c r="X12" s="99">
        <f t="shared" si="5"/>
        <v>1</v>
      </c>
      <c r="Y12" s="75">
        <f t="shared" si="6"/>
        <v>1</v>
      </c>
      <c r="Z12" s="108">
        <f t="shared" si="7"/>
        <v>1</v>
      </c>
    </row>
    <row r="13" spans="1:28" s="15" customFormat="1" ht="51" customHeight="1" x14ac:dyDescent="0.5">
      <c r="A13" s="14">
        <v>4</v>
      </c>
      <c r="B13" s="119" t="s">
        <v>24</v>
      </c>
      <c r="C13" s="36">
        <v>1055</v>
      </c>
      <c r="D13" s="37">
        <v>4573</v>
      </c>
      <c r="E13" s="36">
        <v>374</v>
      </c>
      <c r="F13" s="63">
        <v>825</v>
      </c>
      <c r="G13" s="63">
        <v>926</v>
      </c>
      <c r="H13" s="63">
        <v>2536</v>
      </c>
      <c r="I13" s="38">
        <v>1055</v>
      </c>
      <c r="J13" s="38">
        <v>4573</v>
      </c>
      <c r="K13" s="38">
        <f t="shared" si="0"/>
        <v>2355</v>
      </c>
      <c r="L13" s="86">
        <f t="shared" si="1"/>
        <v>7934</v>
      </c>
      <c r="M13" s="39">
        <v>1055</v>
      </c>
      <c r="N13" s="40">
        <v>4573</v>
      </c>
      <c r="O13" s="36">
        <v>374</v>
      </c>
      <c r="P13" s="63">
        <v>825</v>
      </c>
      <c r="Q13" s="63">
        <v>926</v>
      </c>
      <c r="R13" s="63">
        <v>2536</v>
      </c>
      <c r="S13" s="38">
        <v>1055</v>
      </c>
      <c r="T13" s="38">
        <v>4573</v>
      </c>
      <c r="U13" s="38">
        <f t="shared" si="2"/>
        <v>2355</v>
      </c>
      <c r="V13" s="86">
        <f t="shared" si="3"/>
        <v>7934</v>
      </c>
      <c r="W13" s="99">
        <f t="shared" si="4"/>
        <v>1</v>
      </c>
      <c r="X13" s="99">
        <f t="shared" si="5"/>
        <v>1</v>
      </c>
      <c r="Y13" s="75">
        <f t="shared" si="6"/>
        <v>1</v>
      </c>
      <c r="Z13" s="108">
        <f t="shared" si="7"/>
        <v>1</v>
      </c>
    </row>
    <row r="14" spans="1:28" s="15" customFormat="1" ht="51" customHeight="1" x14ac:dyDescent="0.5">
      <c r="A14" s="14">
        <v>5</v>
      </c>
      <c r="B14" s="119" t="s">
        <v>33</v>
      </c>
      <c r="C14" s="36">
        <v>3876</v>
      </c>
      <c r="D14" s="37">
        <v>2990</v>
      </c>
      <c r="E14" s="36">
        <v>1768</v>
      </c>
      <c r="F14" s="63">
        <v>5407</v>
      </c>
      <c r="G14" s="63">
        <v>3985</v>
      </c>
      <c r="H14" s="63">
        <v>5383</v>
      </c>
      <c r="I14" s="38">
        <v>3876</v>
      </c>
      <c r="J14" s="38">
        <v>2990</v>
      </c>
      <c r="K14" s="38">
        <f t="shared" si="0"/>
        <v>9629</v>
      </c>
      <c r="L14" s="86">
        <f t="shared" si="1"/>
        <v>13780</v>
      </c>
      <c r="M14" s="39">
        <v>3876</v>
      </c>
      <c r="N14" s="40">
        <v>2970</v>
      </c>
      <c r="O14" s="36">
        <v>1768</v>
      </c>
      <c r="P14" s="63">
        <v>5407</v>
      </c>
      <c r="Q14" s="63">
        <v>3978</v>
      </c>
      <c r="R14" s="63">
        <v>5373</v>
      </c>
      <c r="S14" s="38">
        <v>3876</v>
      </c>
      <c r="T14" s="38">
        <v>2990</v>
      </c>
      <c r="U14" s="38">
        <f t="shared" si="2"/>
        <v>9622</v>
      </c>
      <c r="V14" s="86">
        <f t="shared" si="3"/>
        <v>13770</v>
      </c>
      <c r="W14" s="99">
        <f t="shared" si="4"/>
        <v>1</v>
      </c>
      <c r="X14" s="99">
        <f t="shared" si="5"/>
        <v>1</v>
      </c>
      <c r="Y14" s="75">
        <f t="shared" si="6"/>
        <v>0.99927302939038321</v>
      </c>
      <c r="Z14" s="108">
        <f t="shared" si="7"/>
        <v>0.99927431059506533</v>
      </c>
    </row>
    <row r="15" spans="1:28" s="16" customFormat="1" ht="51" customHeight="1" x14ac:dyDescent="0.5">
      <c r="A15" s="14">
        <v>6</v>
      </c>
      <c r="B15" s="119" t="s">
        <v>34</v>
      </c>
      <c r="C15" s="36">
        <v>10</v>
      </c>
      <c r="D15" s="37">
        <v>62</v>
      </c>
      <c r="E15" s="36">
        <v>26</v>
      </c>
      <c r="F15" s="63">
        <v>33</v>
      </c>
      <c r="G15" s="63">
        <v>32</v>
      </c>
      <c r="H15" s="63">
        <v>320</v>
      </c>
      <c r="I15" s="38">
        <v>10</v>
      </c>
      <c r="J15" s="38">
        <v>62</v>
      </c>
      <c r="K15" s="38">
        <f t="shared" si="0"/>
        <v>68</v>
      </c>
      <c r="L15" s="86">
        <f t="shared" si="1"/>
        <v>415</v>
      </c>
      <c r="M15" s="39">
        <v>10</v>
      </c>
      <c r="N15" s="40">
        <v>62</v>
      </c>
      <c r="O15" s="36">
        <v>22</v>
      </c>
      <c r="P15" s="63">
        <v>23</v>
      </c>
      <c r="Q15" s="63">
        <v>0</v>
      </c>
      <c r="R15" s="63">
        <v>0</v>
      </c>
      <c r="S15" s="38">
        <v>10</v>
      </c>
      <c r="T15" s="38">
        <v>62</v>
      </c>
      <c r="U15" s="38">
        <f t="shared" si="2"/>
        <v>32</v>
      </c>
      <c r="V15" s="86">
        <f t="shared" si="3"/>
        <v>85</v>
      </c>
      <c r="W15" s="99">
        <f t="shared" si="4"/>
        <v>0.84615384615384615</v>
      </c>
      <c r="X15" s="99">
        <f t="shared" si="5"/>
        <v>0.69696969696969702</v>
      </c>
      <c r="Y15" s="75">
        <f t="shared" si="6"/>
        <v>0.47058823529411764</v>
      </c>
      <c r="Z15" s="108">
        <f t="shared" si="7"/>
        <v>0.20481927710843373</v>
      </c>
      <c r="AA15" s="15"/>
      <c r="AB15" s="15"/>
    </row>
    <row r="16" spans="1:28" s="16" customFormat="1" ht="51" customHeight="1" x14ac:dyDescent="0.5">
      <c r="A16" s="14">
        <v>7</v>
      </c>
      <c r="B16" s="119" t="s">
        <v>25</v>
      </c>
      <c r="C16" s="36">
        <v>8098</v>
      </c>
      <c r="D16" s="37">
        <v>7151</v>
      </c>
      <c r="E16" s="36">
        <v>2275</v>
      </c>
      <c r="F16" s="63">
        <v>3655</v>
      </c>
      <c r="G16" s="63">
        <v>7517</v>
      </c>
      <c r="H16" s="63">
        <v>6798</v>
      </c>
      <c r="I16" s="38">
        <v>8098</v>
      </c>
      <c r="J16" s="38">
        <v>7151</v>
      </c>
      <c r="K16" s="38">
        <f t="shared" si="0"/>
        <v>17890</v>
      </c>
      <c r="L16" s="86">
        <f t="shared" si="1"/>
        <v>17604</v>
      </c>
      <c r="M16" s="39">
        <v>8093</v>
      </c>
      <c r="N16" s="40">
        <v>7139</v>
      </c>
      <c r="O16" s="36">
        <v>2275</v>
      </c>
      <c r="P16" s="63">
        <v>3655</v>
      </c>
      <c r="Q16" s="63">
        <v>7517</v>
      </c>
      <c r="R16" s="63">
        <v>6798</v>
      </c>
      <c r="S16" s="38">
        <v>8093</v>
      </c>
      <c r="T16" s="38">
        <v>7139</v>
      </c>
      <c r="U16" s="38">
        <f t="shared" si="2"/>
        <v>17885</v>
      </c>
      <c r="V16" s="86">
        <f t="shared" si="3"/>
        <v>17592</v>
      </c>
      <c r="W16" s="99">
        <f t="shared" si="4"/>
        <v>1</v>
      </c>
      <c r="X16" s="99">
        <f t="shared" si="5"/>
        <v>1</v>
      </c>
      <c r="Y16" s="75">
        <f t="shared" si="6"/>
        <v>0.99972051425377306</v>
      </c>
      <c r="Z16" s="108">
        <f t="shared" si="7"/>
        <v>0.9993183367416496</v>
      </c>
      <c r="AA16" s="15"/>
      <c r="AB16" s="15"/>
    </row>
    <row r="17" spans="1:28" s="16" customFormat="1" ht="51" customHeight="1" x14ac:dyDescent="0.5">
      <c r="A17" s="14">
        <v>8</v>
      </c>
      <c r="B17" s="119" t="s">
        <v>26</v>
      </c>
      <c r="C17" s="36">
        <v>6450</v>
      </c>
      <c r="D17" s="37">
        <v>5735</v>
      </c>
      <c r="E17" s="36">
        <v>504</v>
      </c>
      <c r="F17" s="63">
        <v>1483</v>
      </c>
      <c r="G17" s="63">
        <v>949</v>
      </c>
      <c r="H17" s="63">
        <v>1376</v>
      </c>
      <c r="I17" s="38">
        <v>6450</v>
      </c>
      <c r="J17" s="38">
        <v>5735</v>
      </c>
      <c r="K17" s="38">
        <f t="shared" si="0"/>
        <v>7903</v>
      </c>
      <c r="L17" s="86">
        <f t="shared" si="1"/>
        <v>8594</v>
      </c>
      <c r="M17" s="39">
        <v>6450</v>
      </c>
      <c r="N17" s="40">
        <v>5735</v>
      </c>
      <c r="O17" s="36">
        <v>504</v>
      </c>
      <c r="P17" s="63">
        <v>1483</v>
      </c>
      <c r="Q17" s="63">
        <v>949</v>
      </c>
      <c r="R17" s="63">
        <v>1376</v>
      </c>
      <c r="S17" s="38">
        <v>6450</v>
      </c>
      <c r="T17" s="38">
        <v>5735</v>
      </c>
      <c r="U17" s="38">
        <f t="shared" si="2"/>
        <v>7903</v>
      </c>
      <c r="V17" s="86">
        <f t="shared" si="3"/>
        <v>8594</v>
      </c>
      <c r="W17" s="99">
        <f t="shared" si="4"/>
        <v>1</v>
      </c>
      <c r="X17" s="99">
        <f t="shared" si="5"/>
        <v>1</v>
      </c>
      <c r="Y17" s="75">
        <f t="shared" si="6"/>
        <v>1</v>
      </c>
      <c r="Z17" s="108">
        <f t="shared" si="7"/>
        <v>1</v>
      </c>
      <c r="AA17" s="15"/>
      <c r="AB17" s="15"/>
    </row>
    <row r="18" spans="1:28" s="16" customFormat="1" ht="51" customHeight="1" x14ac:dyDescent="0.5">
      <c r="A18" s="14">
        <v>9</v>
      </c>
      <c r="B18" s="119" t="s">
        <v>27</v>
      </c>
      <c r="C18" s="36">
        <v>3404</v>
      </c>
      <c r="D18" s="37">
        <v>6071</v>
      </c>
      <c r="E18" s="36">
        <v>2560</v>
      </c>
      <c r="F18" s="63">
        <v>5396</v>
      </c>
      <c r="G18" s="63">
        <v>3404</v>
      </c>
      <c r="H18" s="63">
        <v>6071</v>
      </c>
      <c r="I18" s="38">
        <v>3404</v>
      </c>
      <c r="J18" s="38">
        <v>6071</v>
      </c>
      <c r="K18" s="38">
        <f t="shared" si="0"/>
        <v>9368</v>
      </c>
      <c r="L18" s="86">
        <f t="shared" si="1"/>
        <v>17538</v>
      </c>
      <c r="M18" s="39">
        <v>2890</v>
      </c>
      <c r="N18" s="40">
        <v>5218</v>
      </c>
      <c r="O18" s="36">
        <v>2353</v>
      </c>
      <c r="P18" s="63">
        <v>4939</v>
      </c>
      <c r="Q18" s="63">
        <v>2890</v>
      </c>
      <c r="R18" s="63">
        <v>5218</v>
      </c>
      <c r="S18" s="38">
        <v>2890</v>
      </c>
      <c r="T18" s="38">
        <v>5218</v>
      </c>
      <c r="U18" s="38">
        <f t="shared" si="2"/>
        <v>8133</v>
      </c>
      <c r="V18" s="86">
        <f t="shared" si="3"/>
        <v>15375</v>
      </c>
      <c r="W18" s="99">
        <f t="shared" si="4"/>
        <v>0.91914062500000004</v>
      </c>
      <c r="X18" s="99">
        <f t="shared" si="5"/>
        <v>0.9153076352853966</v>
      </c>
      <c r="Y18" s="75">
        <f t="shared" si="6"/>
        <v>0.86816823228010243</v>
      </c>
      <c r="Z18" s="108">
        <f t="shared" si="7"/>
        <v>0.87666780704755387</v>
      </c>
      <c r="AA18" s="15"/>
      <c r="AB18" s="15"/>
    </row>
    <row r="19" spans="1:28" s="16" customFormat="1" ht="51" customHeight="1" x14ac:dyDescent="0.5">
      <c r="A19" s="14">
        <v>10</v>
      </c>
      <c r="B19" s="119" t="s">
        <v>28</v>
      </c>
      <c r="C19" s="36">
        <v>310</v>
      </c>
      <c r="D19" s="37">
        <v>1443</v>
      </c>
      <c r="E19" s="36">
        <v>249</v>
      </c>
      <c r="F19" s="63">
        <v>2364</v>
      </c>
      <c r="G19" s="63">
        <v>372</v>
      </c>
      <c r="H19" s="63">
        <v>1558</v>
      </c>
      <c r="I19" s="38">
        <v>310</v>
      </c>
      <c r="J19" s="38">
        <v>1443</v>
      </c>
      <c r="K19" s="38">
        <f t="shared" si="0"/>
        <v>931</v>
      </c>
      <c r="L19" s="86">
        <f t="shared" si="1"/>
        <v>5365</v>
      </c>
      <c r="M19" s="39">
        <v>310</v>
      </c>
      <c r="N19" s="40">
        <v>1443</v>
      </c>
      <c r="O19" s="36">
        <v>249</v>
      </c>
      <c r="P19" s="63">
        <v>2367</v>
      </c>
      <c r="Q19" s="63">
        <v>372</v>
      </c>
      <c r="R19" s="63">
        <v>1558</v>
      </c>
      <c r="S19" s="38">
        <v>310</v>
      </c>
      <c r="T19" s="38">
        <v>1443</v>
      </c>
      <c r="U19" s="38">
        <f t="shared" si="2"/>
        <v>931</v>
      </c>
      <c r="V19" s="86">
        <f t="shared" si="3"/>
        <v>5368</v>
      </c>
      <c r="W19" s="99">
        <f t="shared" si="4"/>
        <v>1</v>
      </c>
      <c r="X19" s="99">
        <f t="shared" si="5"/>
        <v>1.001269035532995</v>
      </c>
      <c r="Y19" s="75">
        <f t="shared" si="6"/>
        <v>1</v>
      </c>
      <c r="Z19" s="108">
        <f t="shared" si="7"/>
        <v>1.0005591798695248</v>
      </c>
      <c r="AA19" s="15"/>
      <c r="AB19" s="15"/>
    </row>
    <row r="20" spans="1:28" s="16" customFormat="1" ht="51" customHeight="1" x14ac:dyDescent="0.5">
      <c r="A20" s="14">
        <v>11</v>
      </c>
      <c r="B20" s="119" t="s">
        <v>29</v>
      </c>
      <c r="C20" s="36">
        <v>3538</v>
      </c>
      <c r="D20" s="37">
        <v>8236</v>
      </c>
      <c r="E20" s="36">
        <v>1960</v>
      </c>
      <c r="F20" s="63">
        <v>2963</v>
      </c>
      <c r="G20" s="63">
        <v>19363</v>
      </c>
      <c r="H20" s="63">
        <v>16113</v>
      </c>
      <c r="I20" s="38">
        <v>3538</v>
      </c>
      <c r="J20" s="38">
        <v>8236</v>
      </c>
      <c r="K20" s="38">
        <f t="shared" si="0"/>
        <v>24861</v>
      </c>
      <c r="L20" s="86">
        <f t="shared" si="1"/>
        <v>27312</v>
      </c>
      <c r="M20" s="39">
        <v>2830</v>
      </c>
      <c r="N20" s="40">
        <v>5765</v>
      </c>
      <c r="O20" s="36">
        <v>1960</v>
      </c>
      <c r="P20" s="63">
        <v>2963</v>
      </c>
      <c r="Q20" s="63">
        <v>19363</v>
      </c>
      <c r="R20" s="63">
        <v>16113</v>
      </c>
      <c r="S20" s="38">
        <v>2830</v>
      </c>
      <c r="T20" s="38">
        <v>5765</v>
      </c>
      <c r="U20" s="38">
        <f t="shared" si="2"/>
        <v>24153</v>
      </c>
      <c r="V20" s="86">
        <f t="shared" si="3"/>
        <v>24841</v>
      </c>
      <c r="W20" s="99">
        <f t="shared" si="4"/>
        <v>1</v>
      </c>
      <c r="X20" s="99">
        <f t="shared" si="5"/>
        <v>1</v>
      </c>
      <c r="Y20" s="75">
        <f t="shared" si="6"/>
        <v>0.97152166043200194</v>
      </c>
      <c r="Z20" s="108">
        <f t="shared" si="7"/>
        <v>0.9095269478617457</v>
      </c>
      <c r="AA20" s="15"/>
      <c r="AB20" s="15"/>
    </row>
    <row r="21" spans="1:28" s="16" customFormat="1" ht="51" customHeight="1" thickBot="1" x14ac:dyDescent="0.55000000000000004">
      <c r="A21" s="17">
        <v>12</v>
      </c>
      <c r="B21" s="82" t="s">
        <v>30</v>
      </c>
      <c r="C21" s="41">
        <v>1155</v>
      </c>
      <c r="D21" s="42">
        <v>2338</v>
      </c>
      <c r="E21" s="41">
        <v>1775</v>
      </c>
      <c r="F21" s="53">
        <v>5144</v>
      </c>
      <c r="G21" s="53">
        <v>1155</v>
      </c>
      <c r="H21" s="53">
        <v>2338</v>
      </c>
      <c r="I21" s="43">
        <v>1155</v>
      </c>
      <c r="J21" s="43">
        <v>2338</v>
      </c>
      <c r="K21" s="38">
        <v>2930</v>
      </c>
      <c r="L21" s="86">
        <v>7482</v>
      </c>
      <c r="M21" s="44">
        <v>1155</v>
      </c>
      <c r="N21" s="45">
        <v>2338</v>
      </c>
      <c r="O21" s="41">
        <v>1775</v>
      </c>
      <c r="P21" s="53">
        <v>5144</v>
      </c>
      <c r="Q21" s="53">
        <v>1155</v>
      </c>
      <c r="R21" s="53">
        <v>2338</v>
      </c>
      <c r="S21" s="43">
        <v>1155</v>
      </c>
      <c r="T21" s="43">
        <v>2338</v>
      </c>
      <c r="U21" s="38">
        <v>2930</v>
      </c>
      <c r="V21" s="86">
        <v>6647</v>
      </c>
      <c r="W21" s="99">
        <f t="shared" si="4"/>
        <v>1</v>
      </c>
      <c r="X21" s="99">
        <f t="shared" si="5"/>
        <v>1</v>
      </c>
      <c r="Y21" s="76">
        <f t="shared" si="6"/>
        <v>1</v>
      </c>
      <c r="Z21" s="110">
        <f t="shared" si="7"/>
        <v>0.88839882384389202</v>
      </c>
      <c r="AA21" s="15"/>
      <c r="AB21" s="15"/>
    </row>
    <row r="22" spans="1:28" s="49" customFormat="1" ht="51" customHeight="1" thickBot="1" x14ac:dyDescent="0.65">
      <c r="A22" s="46"/>
      <c r="B22" s="47" t="s">
        <v>5</v>
      </c>
      <c r="C22" s="48">
        <f t="shared" ref="C22:V22" si="8">SUM(C10:C21)</f>
        <v>75100</v>
      </c>
      <c r="D22" s="62">
        <f t="shared" si="8"/>
        <v>55235</v>
      </c>
      <c r="E22" s="54">
        <f t="shared" si="8"/>
        <v>21442</v>
      </c>
      <c r="F22" s="48">
        <f t="shared" si="8"/>
        <v>45520</v>
      </c>
      <c r="G22" s="48">
        <f t="shared" si="8"/>
        <v>69036</v>
      </c>
      <c r="H22" s="48">
        <f t="shared" si="8"/>
        <v>80360</v>
      </c>
      <c r="I22" s="48">
        <f t="shared" si="8"/>
        <v>75100</v>
      </c>
      <c r="J22" s="48">
        <f t="shared" si="8"/>
        <v>55235</v>
      </c>
      <c r="K22" s="48">
        <f t="shared" si="8"/>
        <v>164423</v>
      </c>
      <c r="L22" s="87">
        <f t="shared" si="8"/>
        <v>178777</v>
      </c>
      <c r="M22" s="83">
        <f t="shared" si="8"/>
        <v>73873</v>
      </c>
      <c r="N22" s="62">
        <f t="shared" si="8"/>
        <v>51879</v>
      </c>
      <c r="O22" s="54">
        <f t="shared" si="8"/>
        <v>21204</v>
      </c>
      <c r="P22" s="48">
        <f t="shared" si="8"/>
        <v>44915</v>
      </c>
      <c r="Q22" s="48">
        <f t="shared" si="8"/>
        <v>68370</v>
      </c>
      <c r="R22" s="48">
        <f t="shared" si="8"/>
        <v>78898</v>
      </c>
      <c r="S22" s="48">
        <f t="shared" si="8"/>
        <v>73873</v>
      </c>
      <c r="T22" s="48">
        <f t="shared" si="8"/>
        <v>51899</v>
      </c>
      <c r="U22" s="48">
        <f t="shared" si="8"/>
        <v>162292</v>
      </c>
      <c r="V22" s="87">
        <f t="shared" si="8"/>
        <v>172539</v>
      </c>
      <c r="W22" s="111">
        <f t="shared" ref="W22:W50" si="9">O22/E22</f>
        <v>0.98890028915213135</v>
      </c>
      <c r="X22" s="112">
        <f t="shared" ref="X22:X50" si="10">P22/F22</f>
        <v>0.98670913884007028</v>
      </c>
      <c r="Y22" s="113">
        <f t="shared" si="6"/>
        <v>0.98703952610036305</v>
      </c>
      <c r="Z22" s="114">
        <f t="shared" si="7"/>
        <v>0.96510736839750078</v>
      </c>
      <c r="AA22" s="77"/>
      <c r="AB22" s="77"/>
    </row>
    <row r="23" spans="1:28" s="16" customFormat="1" ht="51" customHeight="1" thickBot="1" x14ac:dyDescent="0.55000000000000004">
      <c r="A23" s="20" t="s">
        <v>15</v>
      </c>
      <c r="B23" s="20" t="s">
        <v>31</v>
      </c>
      <c r="C23" s="21"/>
      <c r="D23" s="21"/>
      <c r="E23" s="88"/>
      <c r="F23" s="88"/>
      <c r="G23" s="88"/>
      <c r="H23" s="88"/>
      <c r="I23" s="89"/>
      <c r="J23" s="90"/>
      <c r="K23" s="88"/>
      <c r="L23" s="88"/>
      <c r="M23" s="22"/>
      <c r="N23" s="23"/>
      <c r="O23" s="88"/>
      <c r="P23" s="88"/>
      <c r="Q23" s="88"/>
      <c r="R23" s="88"/>
      <c r="S23" s="89"/>
      <c r="T23" s="90"/>
      <c r="U23" s="88"/>
      <c r="V23" s="88"/>
      <c r="W23" s="102"/>
      <c r="X23" s="102"/>
      <c r="Y23" s="80"/>
      <c r="Z23" s="120"/>
      <c r="AA23" s="15"/>
      <c r="AB23" s="15"/>
    </row>
    <row r="24" spans="1:28" s="16" customFormat="1" ht="51" customHeight="1" x14ac:dyDescent="0.5">
      <c r="A24" s="14">
        <v>13</v>
      </c>
      <c r="B24" s="82" t="s">
        <v>35</v>
      </c>
      <c r="C24" s="41">
        <v>789</v>
      </c>
      <c r="D24" s="42">
        <v>2393</v>
      </c>
      <c r="E24" s="91">
        <v>860</v>
      </c>
      <c r="F24" s="92">
        <v>2488</v>
      </c>
      <c r="G24" s="92">
        <v>860</v>
      </c>
      <c r="H24" s="92">
        <v>2488</v>
      </c>
      <c r="I24" s="93">
        <v>789</v>
      </c>
      <c r="J24" s="93">
        <v>2393</v>
      </c>
      <c r="K24" s="93">
        <f t="shared" ref="K24" si="11">I24+G24+E24</f>
        <v>2509</v>
      </c>
      <c r="L24" s="94">
        <f t="shared" ref="L24" si="12">J24+H24+F24</f>
        <v>7369</v>
      </c>
      <c r="M24" s="39">
        <v>789</v>
      </c>
      <c r="N24" s="50">
        <v>2393</v>
      </c>
      <c r="O24" s="91">
        <v>860</v>
      </c>
      <c r="P24" s="92">
        <v>2488</v>
      </c>
      <c r="Q24" s="92">
        <v>860</v>
      </c>
      <c r="R24" s="92">
        <v>2488</v>
      </c>
      <c r="S24" s="93">
        <v>789</v>
      </c>
      <c r="T24" s="93">
        <v>2393</v>
      </c>
      <c r="U24" s="93">
        <f t="shared" ref="U24" si="13">Q24+S24+O24</f>
        <v>2509</v>
      </c>
      <c r="V24" s="94">
        <f t="shared" ref="V24" si="14">R24+T24+P24</f>
        <v>7369</v>
      </c>
      <c r="W24" s="103">
        <f t="shared" si="9"/>
        <v>1</v>
      </c>
      <c r="X24" s="104">
        <f t="shared" si="10"/>
        <v>1</v>
      </c>
      <c r="Y24" s="105">
        <f t="shared" si="6"/>
        <v>1</v>
      </c>
      <c r="Z24" s="106">
        <f t="shared" si="7"/>
        <v>1</v>
      </c>
      <c r="AA24" s="15"/>
      <c r="AB24" s="15"/>
    </row>
    <row r="25" spans="1:28" s="16" customFormat="1" ht="51" customHeight="1" x14ac:dyDescent="0.5">
      <c r="A25" s="14">
        <v>14</v>
      </c>
      <c r="B25" s="119" t="s">
        <v>36</v>
      </c>
      <c r="C25" s="36">
        <v>119</v>
      </c>
      <c r="D25" s="37">
        <v>739</v>
      </c>
      <c r="E25" s="36">
        <v>24</v>
      </c>
      <c r="F25" s="63">
        <v>117</v>
      </c>
      <c r="G25" s="63">
        <v>103</v>
      </c>
      <c r="H25" s="63">
        <v>633</v>
      </c>
      <c r="I25" s="38">
        <v>119</v>
      </c>
      <c r="J25" s="38">
        <v>739</v>
      </c>
      <c r="K25" s="38">
        <f t="shared" ref="K25:K37" si="15">I25+G25+E25</f>
        <v>246</v>
      </c>
      <c r="L25" s="86">
        <f t="shared" ref="L25:L37" si="16">J25+H25+F25</f>
        <v>1489</v>
      </c>
      <c r="M25" s="39">
        <v>119</v>
      </c>
      <c r="N25" s="40">
        <v>739</v>
      </c>
      <c r="O25" s="36">
        <v>24</v>
      </c>
      <c r="P25" s="63">
        <v>117</v>
      </c>
      <c r="Q25" s="63">
        <v>103</v>
      </c>
      <c r="R25" s="63">
        <v>633</v>
      </c>
      <c r="S25" s="38">
        <v>119</v>
      </c>
      <c r="T25" s="38">
        <v>739</v>
      </c>
      <c r="U25" s="38">
        <f t="shared" ref="U25:U37" si="17">Q25+S25+O25</f>
        <v>246</v>
      </c>
      <c r="V25" s="86">
        <f t="shared" ref="V25:V37" si="18">R25+T25+P25</f>
        <v>1489</v>
      </c>
      <c r="W25" s="107">
        <f t="shared" si="9"/>
        <v>1</v>
      </c>
      <c r="X25" s="99">
        <f t="shared" si="10"/>
        <v>1</v>
      </c>
      <c r="Y25" s="75">
        <f t="shared" si="6"/>
        <v>1</v>
      </c>
      <c r="Z25" s="108">
        <f t="shared" si="7"/>
        <v>1</v>
      </c>
      <c r="AA25" s="15"/>
      <c r="AB25" s="15"/>
    </row>
    <row r="26" spans="1:28" s="16" customFormat="1" ht="51" customHeight="1" x14ac:dyDescent="0.5">
      <c r="A26" s="14">
        <v>15</v>
      </c>
      <c r="B26" s="119" t="s">
        <v>37</v>
      </c>
      <c r="C26" s="36">
        <v>441</v>
      </c>
      <c r="D26" s="37">
        <v>1705</v>
      </c>
      <c r="E26" s="36">
        <v>504</v>
      </c>
      <c r="F26" s="63">
        <v>2003</v>
      </c>
      <c r="G26" s="63">
        <v>2384</v>
      </c>
      <c r="H26" s="63">
        <v>4305</v>
      </c>
      <c r="I26" s="38">
        <v>441</v>
      </c>
      <c r="J26" s="38">
        <v>1705</v>
      </c>
      <c r="K26" s="38">
        <f t="shared" si="15"/>
        <v>3329</v>
      </c>
      <c r="L26" s="86">
        <f t="shared" si="16"/>
        <v>8013</v>
      </c>
      <c r="M26" s="39">
        <v>441</v>
      </c>
      <c r="N26" s="40">
        <v>1705</v>
      </c>
      <c r="O26" s="36">
        <v>504</v>
      </c>
      <c r="P26" s="63">
        <v>2003</v>
      </c>
      <c r="Q26" s="63">
        <v>2384</v>
      </c>
      <c r="R26" s="63">
        <v>4305</v>
      </c>
      <c r="S26" s="38">
        <v>441</v>
      </c>
      <c r="T26" s="38">
        <v>1705</v>
      </c>
      <c r="U26" s="38">
        <f t="shared" si="17"/>
        <v>3329</v>
      </c>
      <c r="V26" s="86">
        <f t="shared" si="18"/>
        <v>8013</v>
      </c>
      <c r="W26" s="107">
        <f t="shared" si="9"/>
        <v>1</v>
      </c>
      <c r="X26" s="99">
        <f t="shared" si="10"/>
        <v>1</v>
      </c>
      <c r="Y26" s="75">
        <f t="shared" si="6"/>
        <v>1</v>
      </c>
      <c r="Z26" s="108">
        <f t="shared" si="7"/>
        <v>1</v>
      </c>
      <c r="AA26" s="15"/>
      <c r="AB26" s="15"/>
    </row>
    <row r="27" spans="1:28" s="16" customFormat="1" ht="51" customHeight="1" x14ac:dyDescent="0.5">
      <c r="A27" s="14">
        <v>16</v>
      </c>
      <c r="B27" s="119" t="s">
        <v>38</v>
      </c>
      <c r="C27" s="36">
        <v>909</v>
      </c>
      <c r="D27" s="37">
        <v>4580</v>
      </c>
      <c r="E27" s="36">
        <v>14543</v>
      </c>
      <c r="F27" s="63">
        <v>4528</v>
      </c>
      <c r="G27" s="63">
        <v>7310</v>
      </c>
      <c r="H27" s="63">
        <v>8010</v>
      </c>
      <c r="I27" s="38">
        <v>909</v>
      </c>
      <c r="J27" s="38">
        <v>4580</v>
      </c>
      <c r="K27" s="38">
        <f t="shared" si="15"/>
        <v>22762</v>
      </c>
      <c r="L27" s="86">
        <f t="shared" si="16"/>
        <v>17118</v>
      </c>
      <c r="M27" s="39">
        <v>173</v>
      </c>
      <c r="N27" s="40">
        <v>332</v>
      </c>
      <c r="O27" s="36">
        <v>14542</v>
      </c>
      <c r="P27" s="63">
        <v>4521</v>
      </c>
      <c r="Q27" s="63">
        <v>6338</v>
      </c>
      <c r="R27" s="63">
        <v>2829</v>
      </c>
      <c r="S27" s="38">
        <v>173</v>
      </c>
      <c r="T27" s="38">
        <v>332</v>
      </c>
      <c r="U27" s="38">
        <f t="shared" si="17"/>
        <v>21053</v>
      </c>
      <c r="V27" s="86">
        <f t="shared" si="18"/>
        <v>7682</v>
      </c>
      <c r="W27" s="107">
        <f t="shared" si="9"/>
        <v>0.99993123839647946</v>
      </c>
      <c r="X27" s="99">
        <f t="shared" si="10"/>
        <v>0.99845406360424027</v>
      </c>
      <c r="Y27" s="75">
        <f t="shared" si="6"/>
        <v>0.92491872418943855</v>
      </c>
      <c r="Z27" s="108">
        <f t="shared" si="7"/>
        <v>0.44876737936674843</v>
      </c>
      <c r="AA27" s="15"/>
      <c r="AB27" s="15"/>
    </row>
    <row r="28" spans="1:28" s="16" customFormat="1" ht="51" customHeight="1" x14ac:dyDescent="0.5">
      <c r="A28" s="14">
        <v>17</v>
      </c>
      <c r="B28" s="119" t="s">
        <v>39</v>
      </c>
      <c r="C28" s="36">
        <v>302</v>
      </c>
      <c r="D28" s="37">
        <v>1487</v>
      </c>
      <c r="E28" s="36">
        <v>583</v>
      </c>
      <c r="F28" s="63">
        <v>3318</v>
      </c>
      <c r="G28" s="63">
        <v>1876</v>
      </c>
      <c r="H28" s="63">
        <v>8620</v>
      </c>
      <c r="I28" s="38">
        <v>302</v>
      </c>
      <c r="J28" s="38">
        <v>1487</v>
      </c>
      <c r="K28" s="38">
        <f t="shared" si="15"/>
        <v>2761</v>
      </c>
      <c r="L28" s="86">
        <f t="shared" si="16"/>
        <v>13425</v>
      </c>
      <c r="M28" s="39">
        <v>302</v>
      </c>
      <c r="N28" s="40">
        <v>1487</v>
      </c>
      <c r="O28" s="36">
        <v>583</v>
      </c>
      <c r="P28" s="63">
        <v>3318</v>
      </c>
      <c r="Q28" s="63">
        <v>1876</v>
      </c>
      <c r="R28" s="63">
        <v>8620</v>
      </c>
      <c r="S28" s="38">
        <v>302</v>
      </c>
      <c r="T28" s="38">
        <v>1487</v>
      </c>
      <c r="U28" s="38">
        <f t="shared" si="17"/>
        <v>2761</v>
      </c>
      <c r="V28" s="86">
        <f t="shared" si="18"/>
        <v>13425</v>
      </c>
      <c r="W28" s="107">
        <f t="shared" si="9"/>
        <v>1</v>
      </c>
      <c r="X28" s="99">
        <f t="shared" si="10"/>
        <v>1</v>
      </c>
      <c r="Y28" s="75">
        <f t="shared" si="6"/>
        <v>1</v>
      </c>
      <c r="Z28" s="108">
        <f t="shared" si="7"/>
        <v>1</v>
      </c>
      <c r="AA28" s="15"/>
      <c r="AB28" s="15"/>
    </row>
    <row r="29" spans="1:28" s="16" customFormat="1" ht="51" customHeight="1" x14ac:dyDescent="0.5">
      <c r="A29" s="14">
        <v>18</v>
      </c>
      <c r="B29" s="119" t="s">
        <v>40</v>
      </c>
      <c r="C29" s="36">
        <v>0</v>
      </c>
      <c r="D29" s="37">
        <v>0</v>
      </c>
      <c r="E29" s="36">
        <v>0</v>
      </c>
      <c r="F29" s="63">
        <v>0</v>
      </c>
      <c r="G29" s="63">
        <v>0</v>
      </c>
      <c r="H29" s="63">
        <v>0</v>
      </c>
      <c r="I29" s="38">
        <v>0</v>
      </c>
      <c r="J29" s="38">
        <v>0</v>
      </c>
      <c r="K29" s="38">
        <f t="shared" si="15"/>
        <v>0</v>
      </c>
      <c r="L29" s="86">
        <f t="shared" si="16"/>
        <v>0</v>
      </c>
      <c r="M29" s="44">
        <v>0</v>
      </c>
      <c r="N29" s="45">
        <v>0</v>
      </c>
      <c r="O29" s="36">
        <v>0</v>
      </c>
      <c r="P29" s="63">
        <v>0</v>
      </c>
      <c r="Q29" s="63">
        <v>0</v>
      </c>
      <c r="R29" s="63">
        <v>0</v>
      </c>
      <c r="S29" s="38">
        <v>0</v>
      </c>
      <c r="T29" s="38">
        <v>0</v>
      </c>
      <c r="U29" s="38">
        <f t="shared" si="17"/>
        <v>0</v>
      </c>
      <c r="V29" s="86">
        <f t="shared" si="18"/>
        <v>0</v>
      </c>
      <c r="W29" s="107">
        <v>0</v>
      </c>
      <c r="X29" s="99">
        <v>0</v>
      </c>
      <c r="Y29" s="75">
        <v>0</v>
      </c>
      <c r="Z29" s="108">
        <v>0</v>
      </c>
      <c r="AA29" s="15"/>
      <c r="AB29" s="15"/>
    </row>
    <row r="30" spans="1:28" s="16" customFormat="1" ht="51" customHeight="1" x14ac:dyDescent="0.5">
      <c r="A30" s="14">
        <v>19</v>
      </c>
      <c r="B30" s="82" t="s">
        <v>41</v>
      </c>
      <c r="C30" s="41">
        <v>2</v>
      </c>
      <c r="D30" s="42">
        <v>10</v>
      </c>
      <c r="E30" s="36">
        <v>2</v>
      </c>
      <c r="F30" s="63">
        <v>10</v>
      </c>
      <c r="G30" s="63">
        <v>13</v>
      </c>
      <c r="H30" s="63">
        <v>72</v>
      </c>
      <c r="I30" s="38">
        <v>2</v>
      </c>
      <c r="J30" s="38">
        <v>10</v>
      </c>
      <c r="K30" s="38">
        <f t="shared" si="15"/>
        <v>17</v>
      </c>
      <c r="L30" s="86">
        <f t="shared" si="16"/>
        <v>92</v>
      </c>
      <c r="M30" s="44">
        <v>0</v>
      </c>
      <c r="N30" s="45">
        <v>0</v>
      </c>
      <c r="O30" s="36">
        <v>0</v>
      </c>
      <c r="P30" s="63">
        <v>0</v>
      </c>
      <c r="Q30" s="63">
        <v>13</v>
      </c>
      <c r="R30" s="63">
        <v>72</v>
      </c>
      <c r="S30" s="38">
        <v>0</v>
      </c>
      <c r="T30" s="38">
        <v>0</v>
      </c>
      <c r="U30" s="38">
        <f t="shared" si="17"/>
        <v>13</v>
      </c>
      <c r="V30" s="86">
        <f t="shared" si="18"/>
        <v>72</v>
      </c>
      <c r="W30" s="107">
        <f t="shared" si="9"/>
        <v>0</v>
      </c>
      <c r="X30" s="99">
        <f t="shared" si="10"/>
        <v>0</v>
      </c>
      <c r="Y30" s="75">
        <f t="shared" si="6"/>
        <v>0.76470588235294112</v>
      </c>
      <c r="Z30" s="108">
        <f t="shared" si="7"/>
        <v>0.78260869565217395</v>
      </c>
      <c r="AA30" s="15"/>
      <c r="AB30" s="15"/>
    </row>
    <row r="31" spans="1:28" s="16" customFormat="1" ht="51" customHeight="1" x14ac:dyDescent="0.5">
      <c r="A31" s="14">
        <v>20</v>
      </c>
      <c r="B31" s="82" t="s">
        <v>42</v>
      </c>
      <c r="C31" s="41">
        <v>0</v>
      </c>
      <c r="D31" s="42">
        <v>0</v>
      </c>
      <c r="E31" s="36">
        <v>154</v>
      </c>
      <c r="F31" s="63">
        <v>194</v>
      </c>
      <c r="G31" s="63">
        <v>0</v>
      </c>
      <c r="H31" s="63">
        <v>0</v>
      </c>
      <c r="I31" s="38">
        <v>0</v>
      </c>
      <c r="J31" s="38">
        <v>0</v>
      </c>
      <c r="K31" s="38">
        <v>268</v>
      </c>
      <c r="L31" s="86">
        <v>732</v>
      </c>
      <c r="M31" s="44">
        <v>0</v>
      </c>
      <c r="N31" s="45">
        <v>0</v>
      </c>
      <c r="O31" s="36">
        <v>0</v>
      </c>
      <c r="P31" s="63">
        <v>0</v>
      </c>
      <c r="Q31" s="63">
        <v>0</v>
      </c>
      <c r="R31" s="63">
        <v>0</v>
      </c>
      <c r="S31" s="38">
        <v>0</v>
      </c>
      <c r="T31" s="38">
        <v>0</v>
      </c>
      <c r="U31" s="38">
        <v>177</v>
      </c>
      <c r="V31" s="86">
        <v>266</v>
      </c>
      <c r="W31" s="107">
        <v>0</v>
      </c>
      <c r="X31" s="99">
        <v>0</v>
      </c>
      <c r="Y31" s="75">
        <v>0</v>
      </c>
      <c r="Z31" s="108">
        <v>0</v>
      </c>
      <c r="AA31" s="15"/>
      <c r="AB31" s="15"/>
    </row>
    <row r="32" spans="1:28" s="24" customFormat="1" ht="51" customHeight="1" x14ac:dyDescent="0.5">
      <c r="A32" s="14">
        <v>21</v>
      </c>
      <c r="B32" s="82" t="s">
        <v>43</v>
      </c>
      <c r="C32" s="51">
        <v>0</v>
      </c>
      <c r="D32" s="45">
        <v>0</v>
      </c>
      <c r="E32" s="36">
        <v>0</v>
      </c>
      <c r="F32" s="63">
        <v>0</v>
      </c>
      <c r="G32" s="63">
        <v>0</v>
      </c>
      <c r="H32" s="63">
        <v>0</v>
      </c>
      <c r="I32" s="38">
        <v>0</v>
      </c>
      <c r="J32" s="38">
        <v>0</v>
      </c>
      <c r="K32" s="38">
        <f t="shared" si="15"/>
        <v>0</v>
      </c>
      <c r="L32" s="86">
        <f t="shared" si="16"/>
        <v>0</v>
      </c>
      <c r="M32" s="44">
        <v>0</v>
      </c>
      <c r="N32" s="45">
        <v>0</v>
      </c>
      <c r="O32" s="36">
        <v>0</v>
      </c>
      <c r="P32" s="63">
        <v>0</v>
      </c>
      <c r="Q32" s="63">
        <v>0</v>
      </c>
      <c r="R32" s="63">
        <v>0</v>
      </c>
      <c r="S32" s="38">
        <v>0</v>
      </c>
      <c r="T32" s="38">
        <v>0</v>
      </c>
      <c r="U32" s="38">
        <f t="shared" si="17"/>
        <v>0</v>
      </c>
      <c r="V32" s="86">
        <f t="shared" si="18"/>
        <v>0</v>
      </c>
      <c r="W32" s="107">
        <v>0</v>
      </c>
      <c r="X32" s="99">
        <v>0</v>
      </c>
      <c r="Y32" s="75">
        <v>0</v>
      </c>
      <c r="Z32" s="108">
        <v>0</v>
      </c>
      <c r="AA32" s="78"/>
      <c r="AB32" s="78"/>
    </row>
    <row r="33" spans="1:28" s="16" customFormat="1" ht="51" customHeight="1" x14ac:dyDescent="0.5">
      <c r="A33" s="14">
        <v>22</v>
      </c>
      <c r="B33" s="82" t="s">
        <v>44</v>
      </c>
      <c r="C33" s="41">
        <v>0</v>
      </c>
      <c r="D33" s="42">
        <v>0</v>
      </c>
      <c r="E33" s="36">
        <v>0</v>
      </c>
      <c r="F33" s="63">
        <v>0</v>
      </c>
      <c r="G33" s="63">
        <v>0</v>
      </c>
      <c r="H33" s="63">
        <v>0</v>
      </c>
      <c r="I33" s="38">
        <v>0</v>
      </c>
      <c r="J33" s="38">
        <v>0</v>
      </c>
      <c r="K33" s="38">
        <f t="shared" si="15"/>
        <v>0</v>
      </c>
      <c r="L33" s="86">
        <f t="shared" si="16"/>
        <v>0</v>
      </c>
      <c r="M33" s="44">
        <v>0</v>
      </c>
      <c r="N33" s="45">
        <v>0</v>
      </c>
      <c r="O33" s="36">
        <v>0</v>
      </c>
      <c r="P33" s="63">
        <v>0</v>
      </c>
      <c r="Q33" s="63">
        <v>0</v>
      </c>
      <c r="R33" s="63">
        <v>0</v>
      </c>
      <c r="S33" s="38">
        <v>0</v>
      </c>
      <c r="T33" s="38">
        <v>0</v>
      </c>
      <c r="U33" s="38">
        <f t="shared" si="17"/>
        <v>0</v>
      </c>
      <c r="V33" s="86">
        <f t="shared" si="18"/>
        <v>0</v>
      </c>
      <c r="W33" s="107">
        <v>0</v>
      </c>
      <c r="X33" s="99">
        <v>0</v>
      </c>
      <c r="Y33" s="75">
        <v>0</v>
      </c>
      <c r="Z33" s="108">
        <v>0</v>
      </c>
      <c r="AA33" s="15"/>
      <c r="AB33" s="15"/>
    </row>
    <row r="34" spans="1:28" s="16" customFormat="1" ht="51" customHeight="1" x14ac:dyDescent="0.5">
      <c r="A34" s="14">
        <v>23</v>
      </c>
      <c r="B34" s="82" t="s">
        <v>45</v>
      </c>
      <c r="C34" s="41">
        <v>0</v>
      </c>
      <c r="D34" s="42">
        <v>0</v>
      </c>
      <c r="E34" s="36">
        <v>0</v>
      </c>
      <c r="F34" s="63">
        <v>0</v>
      </c>
      <c r="G34" s="63">
        <v>0</v>
      </c>
      <c r="H34" s="63">
        <v>0</v>
      </c>
      <c r="I34" s="38">
        <v>0</v>
      </c>
      <c r="J34" s="38">
        <v>0</v>
      </c>
      <c r="K34" s="38">
        <f t="shared" si="15"/>
        <v>0</v>
      </c>
      <c r="L34" s="86">
        <f t="shared" si="16"/>
        <v>0</v>
      </c>
      <c r="M34" s="44">
        <v>0</v>
      </c>
      <c r="N34" s="45">
        <v>0</v>
      </c>
      <c r="O34" s="36">
        <v>0</v>
      </c>
      <c r="P34" s="63">
        <v>0</v>
      </c>
      <c r="Q34" s="63">
        <v>0</v>
      </c>
      <c r="R34" s="63">
        <v>0</v>
      </c>
      <c r="S34" s="38">
        <v>0</v>
      </c>
      <c r="T34" s="38">
        <v>0</v>
      </c>
      <c r="U34" s="38">
        <f t="shared" si="17"/>
        <v>0</v>
      </c>
      <c r="V34" s="86">
        <f t="shared" si="18"/>
        <v>0</v>
      </c>
      <c r="W34" s="107">
        <v>0</v>
      </c>
      <c r="X34" s="99">
        <v>0</v>
      </c>
      <c r="Y34" s="75">
        <v>0</v>
      </c>
      <c r="Z34" s="108">
        <v>0</v>
      </c>
      <c r="AA34" s="15"/>
      <c r="AB34" s="15"/>
    </row>
    <row r="35" spans="1:28" s="16" customFormat="1" ht="51" customHeight="1" x14ac:dyDescent="0.5">
      <c r="A35" s="14">
        <v>24</v>
      </c>
      <c r="B35" s="82" t="s">
        <v>46</v>
      </c>
      <c r="C35" s="41">
        <v>0</v>
      </c>
      <c r="D35" s="42">
        <v>0</v>
      </c>
      <c r="E35" s="36">
        <v>0</v>
      </c>
      <c r="F35" s="63">
        <v>0</v>
      </c>
      <c r="G35" s="63">
        <v>0</v>
      </c>
      <c r="H35" s="63">
        <v>0</v>
      </c>
      <c r="I35" s="38">
        <v>0</v>
      </c>
      <c r="J35" s="38">
        <v>0</v>
      </c>
      <c r="K35" s="38">
        <f t="shared" si="15"/>
        <v>0</v>
      </c>
      <c r="L35" s="86">
        <f t="shared" si="16"/>
        <v>0</v>
      </c>
      <c r="M35" s="44">
        <v>0</v>
      </c>
      <c r="N35" s="45">
        <v>0</v>
      </c>
      <c r="O35" s="36">
        <v>0</v>
      </c>
      <c r="P35" s="63">
        <v>0</v>
      </c>
      <c r="Q35" s="63">
        <v>0</v>
      </c>
      <c r="R35" s="63">
        <v>0</v>
      </c>
      <c r="S35" s="38">
        <v>0</v>
      </c>
      <c r="T35" s="38">
        <v>0</v>
      </c>
      <c r="U35" s="38">
        <f t="shared" si="17"/>
        <v>0</v>
      </c>
      <c r="V35" s="86">
        <f t="shared" si="18"/>
        <v>0</v>
      </c>
      <c r="W35" s="107">
        <v>0</v>
      </c>
      <c r="X35" s="99">
        <v>0</v>
      </c>
      <c r="Y35" s="75">
        <v>0</v>
      </c>
      <c r="Z35" s="108">
        <v>0</v>
      </c>
      <c r="AA35" s="15"/>
      <c r="AB35" s="15"/>
    </row>
    <row r="36" spans="1:28" s="16" customFormat="1" ht="51" customHeight="1" x14ac:dyDescent="0.5">
      <c r="A36" s="14">
        <v>25</v>
      </c>
      <c r="B36" s="82" t="s">
        <v>47</v>
      </c>
      <c r="C36" s="41">
        <v>0</v>
      </c>
      <c r="D36" s="42">
        <v>0</v>
      </c>
      <c r="E36" s="36">
        <v>0</v>
      </c>
      <c r="F36" s="63">
        <v>0</v>
      </c>
      <c r="G36" s="63">
        <v>0</v>
      </c>
      <c r="H36" s="63">
        <v>0</v>
      </c>
      <c r="I36" s="38">
        <v>0</v>
      </c>
      <c r="J36" s="38">
        <v>0</v>
      </c>
      <c r="K36" s="38">
        <f t="shared" si="15"/>
        <v>0</v>
      </c>
      <c r="L36" s="86">
        <f t="shared" si="16"/>
        <v>0</v>
      </c>
      <c r="M36" s="44">
        <v>0</v>
      </c>
      <c r="N36" s="45">
        <v>0</v>
      </c>
      <c r="O36" s="36">
        <v>0</v>
      </c>
      <c r="P36" s="63">
        <v>0</v>
      </c>
      <c r="Q36" s="63">
        <v>0</v>
      </c>
      <c r="R36" s="63">
        <v>0</v>
      </c>
      <c r="S36" s="38">
        <v>0</v>
      </c>
      <c r="T36" s="38">
        <v>0</v>
      </c>
      <c r="U36" s="38">
        <f t="shared" si="17"/>
        <v>0</v>
      </c>
      <c r="V36" s="86">
        <f t="shared" si="18"/>
        <v>0</v>
      </c>
      <c r="W36" s="107">
        <v>0</v>
      </c>
      <c r="X36" s="99">
        <v>0</v>
      </c>
      <c r="Y36" s="75">
        <v>0</v>
      </c>
      <c r="Z36" s="108">
        <v>0</v>
      </c>
      <c r="AA36" s="15"/>
      <c r="AB36" s="15"/>
    </row>
    <row r="37" spans="1:28" s="24" customFormat="1" ht="51" customHeight="1" thickBot="1" x14ac:dyDescent="0.55000000000000004">
      <c r="A37" s="17">
        <v>26</v>
      </c>
      <c r="B37" s="82" t="s">
        <v>48</v>
      </c>
      <c r="C37" s="51">
        <v>0</v>
      </c>
      <c r="D37" s="64">
        <v>0</v>
      </c>
      <c r="E37" s="41">
        <v>0</v>
      </c>
      <c r="F37" s="53">
        <v>0</v>
      </c>
      <c r="G37" s="53">
        <v>0</v>
      </c>
      <c r="H37" s="53">
        <v>0</v>
      </c>
      <c r="I37" s="43">
        <v>0</v>
      </c>
      <c r="J37" s="43">
        <v>0</v>
      </c>
      <c r="K37" s="38">
        <f t="shared" si="15"/>
        <v>0</v>
      </c>
      <c r="L37" s="86">
        <f t="shared" si="16"/>
        <v>0</v>
      </c>
      <c r="M37" s="44">
        <v>0</v>
      </c>
      <c r="N37" s="45">
        <v>0</v>
      </c>
      <c r="O37" s="41">
        <v>0</v>
      </c>
      <c r="P37" s="53">
        <v>0</v>
      </c>
      <c r="Q37" s="53">
        <v>0</v>
      </c>
      <c r="R37" s="53">
        <v>0</v>
      </c>
      <c r="S37" s="43">
        <v>0</v>
      </c>
      <c r="T37" s="43">
        <v>0</v>
      </c>
      <c r="U37" s="38">
        <f t="shared" si="17"/>
        <v>0</v>
      </c>
      <c r="V37" s="86">
        <f t="shared" si="18"/>
        <v>0</v>
      </c>
      <c r="W37" s="109">
        <v>0</v>
      </c>
      <c r="X37" s="100">
        <v>0</v>
      </c>
      <c r="Y37" s="76">
        <v>0</v>
      </c>
      <c r="Z37" s="110">
        <v>0</v>
      </c>
      <c r="AA37" s="78"/>
      <c r="AB37" s="78"/>
    </row>
    <row r="38" spans="1:28" s="16" customFormat="1" ht="51" customHeight="1" thickBot="1" x14ac:dyDescent="0.55000000000000004">
      <c r="A38" s="18"/>
      <c r="B38" s="19" t="s">
        <v>5</v>
      </c>
      <c r="C38" s="52">
        <f t="shared" ref="C38:J38" si="19">SUM(C24:C37)</f>
        <v>2562</v>
      </c>
      <c r="D38" s="65">
        <f t="shared" si="19"/>
        <v>10914</v>
      </c>
      <c r="E38" s="54">
        <f t="shared" si="19"/>
        <v>16670</v>
      </c>
      <c r="F38" s="48">
        <f t="shared" si="19"/>
        <v>12658</v>
      </c>
      <c r="G38" s="48">
        <f t="shared" si="19"/>
        <v>12546</v>
      </c>
      <c r="H38" s="48">
        <f t="shared" si="19"/>
        <v>24128</v>
      </c>
      <c r="I38" s="48">
        <f t="shared" si="19"/>
        <v>2562</v>
      </c>
      <c r="J38" s="48">
        <f t="shared" si="19"/>
        <v>10914</v>
      </c>
      <c r="K38" s="48">
        <f t="shared" ref="K38:T38" si="20">SUM(K24:K37)</f>
        <v>31892</v>
      </c>
      <c r="L38" s="87">
        <f t="shared" si="20"/>
        <v>48238</v>
      </c>
      <c r="M38" s="83">
        <f t="shared" si="20"/>
        <v>1824</v>
      </c>
      <c r="N38" s="62">
        <f t="shared" si="20"/>
        <v>6656</v>
      </c>
      <c r="O38" s="54">
        <f t="shared" si="20"/>
        <v>16513</v>
      </c>
      <c r="P38" s="48">
        <f t="shared" si="20"/>
        <v>12447</v>
      </c>
      <c r="Q38" s="48">
        <f t="shared" si="20"/>
        <v>11574</v>
      </c>
      <c r="R38" s="48">
        <f t="shared" si="20"/>
        <v>18947</v>
      </c>
      <c r="S38" s="48">
        <f t="shared" si="20"/>
        <v>1824</v>
      </c>
      <c r="T38" s="48">
        <f t="shared" si="20"/>
        <v>6656</v>
      </c>
      <c r="U38" s="48">
        <f t="shared" ref="U38:V38" si="21">SUM(U24:U37)</f>
        <v>30088</v>
      </c>
      <c r="V38" s="87">
        <f t="shared" si="21"/>
        <v>38316</v>
      </c>
      <c r="W38" s="111">
        <f t="shared" si="9"/>
        <v>0.99058188362327537</v>
      </c>
      <c r="X38" s="112">
        <f t="shared" si="10"/>
        <v>0.98333069995259914</v>
      </c>
      <c r="Y38" s="113">
        <f t="shared" si="6"/>
        <v>0.94343409005393197</v>
      </c>
      <c r="Z38" s="114">
        <f t="shared" si="7"/>
        <v>0.79431153862100423</v>
      </c>
      <c r="AA38" s="15"/>
      <c r="AB38" s="15"/>
    </row>
    <row r="39" spans="1:28" s="16" customFormat="1" ht="51" customHeight="1" x14ac:dyDescent="0.5">
      <c r="A39" s="20" t="s">
        <v>16</v>
      </c>
      <c r="B39" s="25" t="s">
        <v>6</v>
      </c>
      <c r="C39" s="26"/>
      <c r="D39" s="66"/>
      <c r="E39" s="26"/>
      <c r="F39" s="27"/>
      <c r="G39" s="27"/>
      <c r="H39" s="27"/>
      <c r="I39" s="27"/>
      <c r="J39" s="27"/>
      <c r="K39" s="27"/>
      <c r="L39" s="95"/>
      <c r="M39" s="71"/>
      <c r="N39" s="28"/>
      <c r="O39" s="26"/>
      <c r="P39" s="27"/>
      <c r="Q39" s="27"/>
      <c r="R39" s="27"/>
      <c r="S39" s="27"/>
      <c r="T39" s="27"/>
      <c r="U39" s="27"/>
      <c r="V39" s="95"/>
      <c r="W39" s="101"/>
      <c r="X39" s="101"/>
      <c r="Y39" s="79"/>
      <c r="Z39" s="121"/>
      <c r="AA39" s="15"/>
      <c r="AB39" s="15"/>
    </row>
    <row r="40" spans="1:28" s="16" customFormat="1" ht="51" customHeight="1" thickBot="1" x14ac:dyDescent="0.55000000000000004">
      <c r="A40" s="17">
        <v>27</v>
      </c>
      <c r="B40" s="82" t="s">
        <v>49</v>
      </c>
      <c r="C40" s="41">
        <v>1026</v>
      </c>
      <c r="D40" s="67">
        <v>1245</v>
      </c>
      <c r="E40" s="41">
        <v>2660</v>
      </c>
      <c r="F40" s="53">
        <v>3104</v>
      </c>
      <c r="G40" s="53">
        <v>2271</v>
      </c>
      <c r="H40" s="53">
        <v>2795</v>
      </c>
      <c r="I40" s="43">
        <v>1026</v>
      </c>
      <c r="J40" s="43">
        <v>1245</v>
      </c>
      <c r="K40" s="38">
        <f t="shared" ref="K40" si="22">I40+G40+E40</f>
        <v>5957</v>
      </c>
      <c r="L40" s="86">
        <f t="shared" ref="L40" si="23">J40+H40+F40</f>
        <v>7144</v>
      </c>
      <c r="M40" s="44">
        <v>1026</v>
      </c>
      <c r="N40" s="45">
        <v>1245</v>
      </c>
      <c r="O40" s="41">
        <v>2660</v>
      </c>
      <c r="P40" s="53">
        <v>3104</v>
      </c>
      <c r="Q40" s="53">
        <v>2271</v>
      </c>
      <c r="R40" s="53">
        <v>2795</v>
      </c>
      <c r="S40" s="43">
        <v>1026</v>
      </c>
      <c r="T40" s="43">
        <v>1245</v>
      </c>
      <c r="U40" s="38">
        <f t="shared" ref="U40" si="24">Q40+S40+O40</f>
        <v>5957</v>
      </c>
      <c r="V40" s="86">
        <f t="shared" ref="V40" si="25">R40+T40+P40</f>
        <v>7144</v>
      </c>
      <c r="W40" s="100">
        <f t="shared" si="9"/>
        <v>1</v>
      </c>
      <c r="X40" s="100">
        <f t="shared" si="10"/>
        <v>1</v>
      </c>
      <c r="Y40" s="76">
        <f t="shared" si="6"/>
        <v>1</v>
      </c>
      <c r="Z40" s="110">
        <f t="shared" si="7"/>
        <v>1</v>
      </c>
      <c r="AA40" s="15"/>
      <c r="AB40" s="15"/>
    </row>
    <row r="41" spans="1:28" s="16" customFormat="1" ht="51" customHeight="1" thickBot="1" x14ac:dyDescent="0.55000000000000004">
      <c r="A41" s="18"/>
      <c r="B41" s="19" t="s">
        <v>5</v>
      </c>
      <c r="C41" s="54">
        <f t="shared" ref="C41:T41" si="26">SUM(C40:C40)</f>
        <v>1026</v>
      </c>
      <c r="D41" s="62">
        <f t="shared" si="26"/>
        <v>1245</v>
      </c>
      <c r="E41" s="54">
        <f t="shared" si="26"/>
        <v>2660</v>
      </c>
      <c r="F41" s="48">
        <f t="shared" si="26"/>
        <v>3104</v>
      </c>
      <c r="G41" s="48">
        <f t="shared" si="26"/>
        <v>2271</v>
      </c>
      <c r="H41" s="48">
        <f t="shared" si="26"/>
        <v>2795</v>
      </c>
      <c r="I41" s="48">
        <f t="shared" si="26"/>
        <v>1026</v>
      </c>
      <c r="J41" s="48">
        <f t="shared" si="26"/>
        <v>1245</v>
      </c>
      <c r="K41" s="48">
        <f t="shared" si="26"/>
        <v>5957</v>
      </c>
      <c r="L41" s="87">
        <f t="shared" si="26"/>
        <v>7144</v>
      </c>
      <c r="M41" s="83">
        <f t="shared" si="26"/>
        <v>1026</v>
      </c>
      <c r="N41" s="62">
        <f t="shared" si="26"/>
        <v>1245</v>
      </c>
      <c r="O41" s="54">
        <f t="shared" si="26"/>
        <v>2660</v>
      </c>
      <c r="P41" s="48">
        <f t="shared" si="26"/>
        <v>3104</v>
      </c>
      <c r="Q41" s="48">
        <f t="shared" si="26"/>
        <v>2271</v>
      </c>
      <c r="R41" s="48">
        <f t="shared" si="26"/>
        <v>2795</v>
      </c>
      <c r="S41" s="48">
        <f t="shared" si="26"/>
        <v>1026</v>
      </c>
      <c r="T41" s="48">
        <f t="shared" si="26"/>
        <v>1245</v>
      </c>
      <c r="U41" s="48">
        <f t="shared" ref="U41:V41" si="27">SUM(U40:U40)</f>
        <v>5957</v>
      </c>
      <c r="V41" s="87">
        <f t="shared" si="27"/>
        <v>7144</v>
      </c>
      <c r="W41" s="111">
        <f t="shared" si="9"/>
        <v>1</v>
      </c>
      <c r="X41" s="112">
        <f t="shared" si="10"/>
        <v>1</v>
      </c>
      <c r="Y41" s="113">
        <f t="shared" si="6"/>
        <v>1</v>
      </c>
      <c r="Z41" s="114">
        <f t="shared" si="7"/>
        <v>1</v>
      </c>
      <c r="AA41" s="15"/>
      <c r="AB41" s="15"/>
    </row>
    <row r="42" spans="1:28" s="16" customFormat="1" ht="51" customHeight="1" x14ac:dyDescent="0.5">
      <c r="A42" s="20" t="s">
        <v>17</v>
      </c>
      <c r="B42" s="25" t="s">
        <v>7</v>
      </c>
      <c r="C42" s="26"/>
      <c r="D42" s="66"/>
      <c r="E42" s="26"/>
      <c r="F42" s="27"/>
      <c r="G42" s="27"/>
      <c r="H42" s="27"/>
      <c r="I42" s="27"/>
      <c r="J42" s="27"/>
      <c r="K42" s="27"/>
      <c r="L42" s="95"/>
      <c r="M42" s="71"/>
      <c r="N42" s="28"/>
      <c r="O42" s="26"/>
      <c r="P42" s="27"/>
      <c r="Q42" s="27"/>
      <c r="R42" s="27"/>
      <c r="S42" s="27"/>
      <c r="T42" s="27"/>
      <c r="U42" s="27"/>
      <c r="V42" s="95"/>
      <c r="W42" s="101"/>
      <c r="X42" s="101"/>
      <c r="Y42" s="79"/>
      <c r="Z42" s="121"/>
      <c r="AA42" s="15"/>
      <c r="AB42" s="15"/>
    </row>
    <row r="43" spans="1:28" s="16" customFormat="1" ht="51" customHeight="1" thickBot="1" x14ac:dyDescent="0.55000000000000004">
      <c r="A43" s="17">
        <v>28</v>
      </c>
      <c r="B43" s="82" t="s">
        <v>50</v>
      </c>
      <c r="C43" s="41">
        <v>2</v>
      </c>
      <c r="D43" s="67">
        <v>1</v>
      </c>
      <c r="E43" s="41">
        <v>300</v>
      </c>
      <c r="F43" s="53">
        <v>355</v>
      </c>
      <c r="G43" s="53">
        <v>6</v>
      </c>
      <c r="H43" s="53">
        <v>3</v>
      </c>
      <c r="I43" s="43">
        <v>2</v>
      </c>
      <c r="J43" s="43">
        <v>1</v>
      </c>
      <c r="K43" s="38">
        <f t="shared" ref="K43" si="28">I43+G43+E43</f>
        <v>308</v>
      </c>
      <c r="L43" s="86">
        <f t="shared" ref="L43" si="29">J43+H43+F43</f>
        <v>359</v>
      </c>
      <c r="M43" s="44">
        <v>2</v>
      </c>
      <c r="N43" s="45">
        <v>1</v>
      </c>
      <c r="O43" s="41">
        <v>2</v>
      </c>
      <c r="P43" s="53">
        <v>1</v>
      </c>
      <c r="Q43" s="53">
        <v>6</v>
      </c>
      <c r="R43" s="53">
        <v>3</v>
      </c>
      <c r="S43" s="43">
        <v>2</v>
      </c>
      <c r="T43" s="43">
        <v>1</v>
      </c>
      <c r="U43" s="38">
        <f t="shared" ref="U43" si="30">Q43+S43+O43</f>
        <v>10</v>
      </c>
      <c r="V43" s="86">
        <f t="shared" ref="V43" si="31">R43+T43+P43</f>
        <v>5</v>
      </c>
      <c r="W43" s="100">
        <f t="shared" si="9"/>
        <v>6.6666666666666671E-3</v>
      </c>
      <c r="X43" s="100">
        <f t="shared" si="10"/>
        <v>2.8169014084507044E-3</v>
      </c>
      <c r="Y43" s="76">
        <f t="shared" si="6"/>
        <v>3.2467532467532464E-2</v>
      </c>
      <c r="Z43" s="110">
        <f t="shared" si="7"/>
        <v>1.3927576601671309E-2</v>
      </c>
      <c r="AA43" s="15"/>
      <c r="AB43" s="15"/>
    </row>
    <row r="44" spans="1:28" s="16" customFormat="1" ht="51" customHeight="1" thickBot="1" x14ac:dyDescent="0.55000000000000004">
      <c r="A44" s="18"/>
      <c r="B44" s="19" t="s">
        <v>5</v>
      </c>
      <c r="C44" s="54">
        <f t="shared" ref="C44:V44" si="32">SUM(C43:C43)</f>
        <v>2</v>
      </c>
      <c r="D44" s="62">
        <f t="shared" si="32"/>
        <v>1</v>
      </c>
      <c r="E44" s="54">
        <f t="shared" si="32"/>
        <v>300</v>
      </c>
      <c r="F44" s="48">
        <f t="shared" si="32"/>
        <v>355</v>
      </c>
      <c r="G44" s="48">
        <f t="shared" si="32"/>
        <v>6</v>
      </c>
      <c r="H44" s="48">
        <f t="shared" si="32"/>
        <v>3</v>
      </c>
      <c r="I44" s="48">
        <f t="shared" si="32"/>
        <v>2</v>
      </c>
      <c r="J44" s="48">
        <f t="shared" si="32"/>
        <v>1</v>
      </c>
      <c r="K44" s="48">
        <f t="shared" si="32"/>
        <v>308</v>
      </c>
      <c r="L44" s="87">
        <f t="shared" si="32"/>
        <v>359</v>
      </c>
      <c r="M44" s="83">
        <f t="shared" si="32"/>
        <v>2</v>
      </c>
      <c r="N44" s="62">
        <f t="shared" si="32"/>
        <v>1</v>
      </c>
      <c r="O44" s="54">
        <f t="shared" si="32"/>
        <v>2</v>
      </c>
      <c r="P44" s="48">
        <f t="shared" si="32"/>
        <v>1</v>
      </c>
      <c r="Q44" s="48">
        <f t="shared" si="32"/>
        <v>6</v>
      </c>
      <c r="R44" s="48">
        <f t="shared" si="32"/>
        <v>3</v>
      </c>
      <c r="S44" s="48">
        <f t="shared" si="32"/>
        <v>2</v>
      </c>
      <c r="T44" s="48">
        <f t="shared" si="32"/>
        <v>1</v>
      </c>
      <c r="U44" s="48">
        <f t="shared" si="32"/>
        <v>10</v>
      </c>
      <c r="V44" s="87">
        <f t="shared" si="32"/>
        <v>5</v>
      </c>
      <c r="W44" s="111">
        <f t="shared" si="9"/>
        <v>6.6666666666666671E-3</v>
      </c>
      <c r="X44" s="112">
        <f t="shared" si="10"/>
        <v>2.8169014084507044E-3</v>
      </c>
      <c r="Y44" s="113">
        <f t="shared" si="6"/>
        <v>3.2467532467532464E-2</v>
      </c>
      <c r="Z44" s="114">
        <f t="shared" si="7"/>
        <v>1.3927576601671309E-2</v>
      </c>
      <c r="AA44" s="15"/>
      <c r="AB44" s="15"/>
    </row>
    <row r="45" spans="1:28" s="16" customFormat="1" ht="70.8" customHeight="1" thickBot="1" x14ac:dyDescent="0.55000000000000004">
      <c r="A45" s="29"/>
      <c r="B45" s="30" t="s">
        <v>8</v>
      </c>
      <c r="C45" s="31"/>
      <c r="D45" s="68"/>
      <c r="E45" s="31"/>
      <c r="F45" s="32"/>
      <c r="G45" s="32"/>
      <c r="H45" s="32"/>
      <c r="I45" s="33"/>
      <c r="J45" s="33"/>
      <c r="K45" s="33"/>
      <c r="L45" s="96"/>
      <c r="M45" s="72"/>
      <c r="N45" s="34"/>
      <c r="O45" s="31"/>
      <c r="P45" s="32"/>
      <c r="Q45" s="32"/>
      <c r="R45" s="32"/>
      <c r="S45" s="33"/>
      <c r="T45" s="33"/>
      <c r="U45" s="33"/>
      <c r="V45" s="96"/>
      <c r="W45" s="102"/>
      <c r="X45" s="102"/>
      <c r="Y45" s="80"/>
      <c r="Z45" s="120"/>
      <c r="AA45" s="15"/>
      <c r="AB45" s="15"/>
    </row>
    <row r="46" spans="1:28" s="16" customFormat="1" ht="51" customHeight="1" thickBot="1" x14ac:dyDescent="0.55000000000000004">
      <c r="A46" s="18"/>
      <c r="B46" s="19" t="s">
        <v>9</v>
      </c>
      <c r="C46" s="54">
        <f t="shared" ref="C46:V46" si="33">SUM(C22+C38)</f>
        <v>77662</v>
      </c>
      <c r="D46" s="62">
        <f t="shared" si="33"/>
        <v>66149</v>
      </c>
      <c r="E46" s="54">
        <f t="shared" si="33"/>
        <v>38112</v>
      </c>
      <c r="F46" s="48">
        <f t="shared" si="33"/>
        <v>58178</v>
      </c>
      <c r="G46" s="48">
        <f t="shared" si="33"/>
        <v>81582</v>
      </c>
      <c r="H46" s="48">
        <f t="shared" si="33"/>
        <v>104488</v>
      </c>
      <c r="I46" s="48">
        <f t="shared" si="33"/>
        <v>77662</v>
      </c>
      <c r="J46" s="48">
        <f t="shared" si="33"/>
        <v>66149</v>
      </c>
      <c r="K46" s="48">
        <f t="shared" si="33"/>
        <v>196315</v>
      </c>
      <c r="L46" s="87">
        <f t="shared" si="33"/>
        <v>227015</v>
      </c>
      <c r="M46" s="83">
        <f t="shared" si="33"/>
        <v>75697</v>
      </c>
      <c r="N46" s="62">
        <f t="shared" si="33"/>
        <v>58535</v>
      </c>
      <c r="O46" s="54">
        <f t="shared" si="33"/>
        <v>37717</v>
      </c>
      <c r="P46" s="48">
        <f t="shared" si="33"/>
        <v>57362</v>
      </c>
      <c r="Q46" s="48">
        <f t="shared" si="33"/>
        <v>79944</v>
      </c>
      <c r="R46" s="48">
        <f t="shared" si="33"/>
        <v>97845</v>
      </c>
      <c r="S46" s="48">
        <f t="shared" si="33"/>
        <v>75697</v>
      </c>
      <c r="T46" s="48">
        <f t="shared" si="33"/>
        <v>58555</v>
      </c>
      <c r="U46" s="48">
        <f t="shared" si="33"/>
        <v>192380</v>
      </c>
      <c r="V46" s="87">
        <f t="shared" si="33"/>
        <v>210855</v>
      </c>
      <c r="W46" s="111">
        <f t="shared" si="9"/>
        <v>0.9896358102434929</v>
      </c>
      <c r="X46" s="112">
        <f t="shared" si="10"/>
        <v>0.98597407954897043</v>
      </c>
      <c r="Y46" s="113">
        <f t="shared" si="6"/>
        <v>0.97995568346789597</v>
      </c>
      <c r="Z46" s="114">
        <f t="shared" si="7"/>
        <v>0.92881527652357776</v>
      </c>
      <c r="AA46" s="15"/>
      <c r="AB46" s="15"/>
    </row>
    <row r="47" spans="1:28" s="16" customFormat="1" ht="51" customHeight="1" thickBot="1" x14ac:dyDescent="0.55000000000000004">
      <c r="A47" s="29"/>
      <c r="B47" s="35" t="s">
        <v>10</v>
      </c>
      <c r="C47" s="55">
        <f t="shared" ref="C47:V47" si="34">SUM(C41)</f>
        <v>1026</v>
      </c>
      <c r="D47" s="69">
        <f t="shared" si="34"/>
        <v>1245</v>
      </c>
      <c r="E47" s="55">
        <f t="shared" si="34"/>
        <v>2660</v>
      </c>
      <c r="F47" s="56">
        <f t="shared" si="34"/>
        <v>3104</v>
      </c>
      <c r="G47" s="56">
        <f t="shared" si="34"/>
        <v>2271</v>
      </c>
      <c r="H47" s="56">
        <f t="shared" si="34"/>
        <v>2795</v>
      </c>
      <c r="I47" s="56">
        <f t="shared" si="34"/>
        <v>1026</v>
      </c>
      <c r="J47" s="56">
        <f t="shared" si="34"/>
        <v>1245</v>
      </c>
      <c r="K47" s="56">
        <f t="shared" si="34"/>
        <v>5957</v>
      </c>
      <c r="L47" s="97">
        <f t="shared" si="34"/>
        <v>7144</v>
      </c>
      <c r="M47" s="57">
        <f t="shared" si="34"/>
        <v>1026</v>
      </c>
      <c r="N47" s="69">
        <f t="shared" si="34"/>
        <v>1245</v>
      </c>
      <c r="O47" s="55">
        <f t="shared" si="34"/>
        <v>2660</v>
      </c>
      <c r="P47" s="56">
        <f t="shared" si="34"/>
        <v>3104</v>
      </c>
      <c r="Q47" s="56">
        <f t="shared" si="34"/>
        <v>2271</v>
      </c>
      <c r="R47" s="56">
        <f t="shared" si="34"/>
        <v>2795</v>
      </c>
      <c r="S47" s="56">
        <f t="shared" si="34"/>
        <v>1026</v>
      </c>
      <c r="T47" s="56">
        <f t="shared" si="34"/>
        <v>1245</v>
      </c>
      <c r="U47" s="56">
        <f t="shared" si="34"/>
        <v>5957</v>
      </c>
      <c r="V47" s="97">
        <f t="shared" si="34"/>
        <v>7144</v>
      </c>
      <c r="W47" s="115">
        <f t="shared" si="9"/>
        <v>1</v>
      </c>
      <c r="X47" s="115">
        <f t="shared" si="10"/>
        <v>1</v>
      </c>
      <c r="Y47" s="116">
        <f t="shared" si="6"/>
        <v>1</v>
      </c>
      <c r="Z47" s="122">
        <f t="shared" si="7"/>
        <v>1</v>
      </c>
      <c r="AA47" s="15"/>
      <c r="AB47" s="15"/>
    </row>
    <row r="48" spans="1:28" s="16" customFormat="1" ht="51" customHeight="1" thickBot="1" x14ac:dyDescent="0.55000000000000004">
      <c r="A48" s="18"/>
      <c r="B48" s="19" t="s">
        <v>11</v>
      </c>
      <c r="C48" s="54">
        <f t="shared" ref="C48:D48" si="35">SUM(C46:C47)</f>
        <v>78688</v>
      </c>
      <c r="D48" s="62">
        <f t="shared" si="35"/>
        <v>67394</v>
      </c>
      <c r="E48" s="54">
        <f t="shared" ref="E48:T48" si="36">SUM(E46:E47)</f>
        <v>40772</v>
      </c>
      <c r="F48" s="48">
        <f t="shared" si="36"/>
        <v>61282</v>
      </c>
      <c r="G48" s="48">
        <f t="shared" si="36"/>
        <v>83853</v>
      </c>
      <c r="H48" s="48">
        <f t="shared" si="36"/>
        <v>107283</v>
      </c>
      <c r="I48" s="48">
        <f t="shared" si="36"/>
        <v>78688</v>
      </c>
      <c r="J48" s="48">
        <f t="shared" si="36"/>
        <v>67394</v>
      </c>
      <c r="K48" s="48">
        <f t="shared" si="36"/>
        <v>202272</v>
      </c>
      <c r="L48" s="87">
        <f t="shared" si="36"/>
        <v>234159</v>
      </c>
      <c r="M48" s="83">
        <f t="shared" si="36"/>
        <v>76723</v>
      </c>
      <c r="N48" s="62">
        <f t="shared" si="36"/>
        <v>59780</v>
      </c>
      <c r="O48" s="54">
        <f t="shared" si="36"/>
        <v>40377</v>
      </c>
      <c r="P48" s="48">
        <f t="shared" si="36"/>
        <v>60466</v>
      </c>
      <c r="Q48" s="48">
        <f t="shared" si="36"/>
        <v>82215</v>
      </c>
      <c r="R48" s="48">
        <f t="shared" si="36"/>
        <v>100640</v>
      </c>
      <c r="S48" s="48">
        <f t="shared" si="36"/>
        <v>76723</v>
      </c>
      <c r="T48" s="48">
        <f t="shared" si="36"/>
        <v>59800</v>
      </c>
      <c r="U48" s="48">
        <f t="shared" ref="U48:V48" si="37">SUM(U46:U47)</f>
        <v>198337</v>
      </c>
      <c r="V48" s="87">
        <f t="shared" si="37"/>
        <v>217999</v>
      </c>
      <c r="W48" s="111">
        <f t="shared" si="9"/>
        <v>0.99031197880898658</v>
      </c>
      <c r="X48" s="112">
        <f t="shared" si="10"/>
        <v>0.98668450768578053</v>
      </c>
      <c r="Y48" s="113">
        <f t="shared" si="6"/>
        <v>0.98054599746875493</v>
      </c>
      <c r="Z48" s="114">
        <f t="shared" si="7"/>
        <v>0.9309870643451672</v>
      </c>
      <c r="AA48" s="15"/>
      <c r="AB48" s="15"/>
    </row>
    <row r="49" spans="1:28" s="16" customFormat="1" ht="51" customHeight="1" thickBot="1" x14ac:dyDescent="0.55000000000000004">
      <c r="A49" s="29"/>
      <c r="B49" s="35" t="s">
        <v>13</v>
      </c>
      <c r="C49" s="58"/>
      <c r="D49" s="70"/>
      <c r="E49" s="58"/>
      <c r="F49" s="59"/>
      <c r="G49" s="59"/>
      <c r="H49" s="59"/>
      <c r="I49" s="59"/>
      <c r="J49" s="59"/>
      <c r="K49" s="59"/>
      <c r="L49" s="98"/>
      <c r="M49" s="57"/>
      <c r="N49" s="60"/>
      <c r="O49" s="58"/>
      <c r="P49" s="59"/>
      <c r="Q49" s="59"/>
      <c r="R49" s="59"/>
      <c r="S49" s="59"/>
      <c r="T49" s="59"/>
      <c r="U49" s="59"/>
      <c r="V49" s="98"/>
      <c r="W49" s="102"/>
      <c r="X49" s="102"/>
      <c r="Y49" s="80"/>
      <c r="Z49" s="120"/>
      <c r="AA49" s="15"/>
      <c r="AB49" s="15"/>
    </row>
    <row r="50" spans="1:28" s="16" customFormat="1" ht="51" customHeight="1" thickBot="1" x14ac:dyDescent="0.55000000000000004">
      <c r="A50" s="18"/>
      <c r="B50" s="19" t="s">
        <v>12</v>
      </c>
      <c r="C50" s="54">
        <f t="shared" ref="C50:T50" si="38">SUM(C44+C48)</f>
        <v>78690</v>
      </c>
      <c r="D50" s="62">
        <f t="shared" si="38"/>
        <v>67395</v>
      </c>
      <c r="E50" s="54">
        <f t="shared" si="38"/>
        <v>41072</v>
      </c>
      <c r="F50" s="48">
        <f t="shared" si="38"/>
        <v>61637</v>
      </c>
      <c r="G50" s="48">
        <f t="shared" si="38"/>
        <v>83859</v>
      </c>
      <c r="H50" s="48">
        <f t="shared" si="38"/>
        <v>107286</v>
      </c>
      <c r="I50" s="48">
        <f t="shared" si="38"/>
        <v>78690</v>
      </c>
      <c r="J50" s="48">
        <f t="shared" si="38"/>
        <v>67395</v>
      </c>
      <c r="K50" s="48">
        <f t="shared" si="38"/>
        <v>202580</v>
      </c>
      <c r="L50" s="87">
        <f t="shared" si="38"/>
        <v>234518</v>
      </c>
      <c r="M50" s="83">
        <f t="shared" si="38"/>
        <v>76725</v>
      </c>
      <c r="N50" s="62">
        <f t="shared" si="38"/>
        <v>59781</v>
      </c>
      <c r="O50" s="54">
        <f t="shared" si="38"/>
        <v>40379</v>
      </c>
      <c r="P50" s="48">
        <f t="shared" si="38"/>
        <v>60467</v>
      </c>
      <c r="Q50" s="48">
        <f t="shared" si="38"/>
        <v>82221</v>
      </c>
      <c r="R50" s="48">
        <f t="shared" si="38"/>
        <v>100643</v>
      </c>
      <c r="S50" s="48">
        <f t="shared" si="38"/>
        <v>76725</v>
      </c>
      <c r="T50" s="48">
        <f t="shared" si="38"/>
        <v>59801</v>
      </c>
      <c r="U50" s="48">
        <f t="shared" ref="U50:V50" si="39">SUM(U44+U48)</f>
        <v>198347</v>
      </c>
      <c r="V50" s="87">
        <f t="shared" si="39"/>
        <v>218004</v>
      </c>
      <c r="W50" s="111">
        <f t="shared" si="9"/>
        <v>0.9831271912738605</v>
      </c>
      <c r="X50" s="112">
        <f t="shared" si="10"/>
        <v>0.98101789509547832</v>
      </c>
      <c r="Y50" s="113">
        <f t="shared" si="6"/>
        <v>0.97910455128837992</v>
      </c>
      <c r="Z50" s="114">
        <f t="shared" si="7"/>
        <v>0.92958323028509537</v>
      </c>
      <c r="AA50" s="15"/>
      <c r="AB50" s="15"/>
    </row>
    <row r="51" spans="1:28" s="7" customFormat="1" ht="39.75" customHeight="1" x14ac:dyDescent="0.35">
      <c r="A51" s="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81" t="s">
        <v>51</v>
      </c>
      <c r="Y51" s="10"/>
      <c r="Z51" s="10"/>
    </row>
    <row r="52" spans="1:28" x14ac:dyDescent="0.3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</sheetData>
  <mergeCells count="43">
    <mergeCell ref="W4:X6"/>
    <mergeCell ref="Y4:Z6"/>
    <mergeCell ref="C6:D6"/>
    <mergeCell ref="C7:C8"/>
    <mergeCell ref="D7:D8"/>
    <mergeCell ref="X7:X8"/>
    <mergeCell ref="I6:J6"/>
    <mergeCell ref="G6:H6"/>
    <mergeCell ref="G7:G8"/>
    <mergeCell ref="H7:H8"/>
    <mergeCell ref="K6:L6"/>
    <mergeCell ref="U6:V6"/>
    <mergeCell ref="U7:U8"/>
    <mergeCell ref="V7:V8"/>
    <mergeCell ref="M4:V5"/>
    <mergeCell ref="K7:K8"/>
    <mergeCell ref="A3:Z3"/>
    <mergeCell ref="B4:B8"/>
    <mergeCell ref="I7:I8"/>
    <mergeCell ref="J7:J8"/>
    <mergeCell ref="W1:Z1"/>
    <mergeCell ref="A2:Z2"/>
    <mergeCell ref="Y7:Y8"/>
    <mergeCell ref="A4:A8"/>
    <mergeCell ref="Z7:Z8"/>
    <mergeCell ref="W7:W8"/>
    <mergeCell ref="M6:N6"/>
    <mergeCell ref="M7:M8"/>
    <mergeCell ref="N7:N8"/>
    <mergeCell ref="S6:T6"/>
    <mergeCell ref="S7:S8"/>
    <mergeCell ref="T7:T8"/>
    <mergeCell ref="L7:L8"/>
    <mergeCell ref="C4:L5"/>
    <mergeCell ref="Q6:R6"/>
    <mergeCell ref="Q7:Q8"/>
    <mergeCell ref="R7:R8"/>
    <mergeCell ref="E6:F6"/>
    <mergeCell ref="E7:E8"/>
    <mergeCell ref="F7:F8"/>
    <mergeCell ref="O6:P6"/>
    <mergeCell ref="O7:O8"/>
    <mergeCell ref="P7:P8"/>
  </mergeCells>
  <phoneticPr fontId="2" type="noConversion"/>
  <pageMargins left="0.41" right="0.23" top="1.1599999999999999" bottom="0.17" header="0.46" footer="0.17"/>
  <pageSetup scale="2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DEC 2020</vt:lpstr>
      <vt:lpstr>'DEC 2020'!OLE_LINK3</vt:lpstr>
      <vt:lpstr>'DEC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SLPC</cp:lastModifiedBy>
  <cp:lastPrinted>2021-02-18T07:28:26Z</cp:lastPrinted>
  <dcterms:created xsi:type="dcterms:W3CDTF">1996-10-14T23:33:28Z</dcterms:created>
  <dcterms:modified xsi:type="dcterms:W3CDTF">2021-03-12T10:08:25Z</dcterms:modified>
</cp:coreProperties>
</file>