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036" activeTab="0"/>
  </bookViews>
  <sheets>
    <sheet name="SEPT. 2020" sheetId="1" r:id="rId1"/>
  </sheets>
  <definedNames>
    <definedName name="_xlnm.Print_Area" localSheetId="0">'SEPT. 2020'!$A$1:$L$43</definedName>
  </definedNames>
  <calcPr fullCalcOnLoad="1"/>
</workbook>
</file>

<file path=xl/sharedStrings.xml><?xml version="1.0" encoding="utf-8"?>
<sst xmlns="http://schemas.openxmlformats.org/spreadsheetml/2006/main" count="51" uniqueCount="51">
  <si>
    <t>AXIS Bank</t>
  </si>
  <si>
    <t>S. No.</t>
  </si>
  <si>
    <t>Achievement</t>
  </si>
  <si>
    <t>CAPITAL BK</t>
  </si>
  <si>
    <t>UCO BANK</t>
  </si>
  <si>
    <t>Name of the Bank</t>
  </si>
  <si>
    <t>%age Ach.</t>
  </si>
  <si>
    <t>`</t>
  </si>
  <si>
    <t>J &amp; K BANK</t>
  </si>
  <si>
    <t>(Amount ` in lacs)</t>
  </si>
  <si>
    <t>MGB</t>
  </si>
  <si>
    <t>SUTLEJ</t>
  </si>
  <si>
    <t>Punjab Gramin Bank</t>
  </si>
  <si>
    <t>TOTAL-RRBs</t>
  </si>
  <si>
    <t>TOTAL Public Sector Bks.</t>
  </si>
  <si>
    <t>GRAND TOTAL</t>
  </si>
  <si>
    <t>Figures taken from ACP Targets allocated for 2015-16</t>
  </si>
  <si>
    <t>Targets Agriculture under ACP 2015-16 upto September 2015</t>
  </si>
  <si>
    <t>Punjab Cooperative Bank</t>
  </si>
  <si>
    <t xml:space="preserve">Targets Agriculture under ACP 2017-18                         </t>
  </si>
  <si>
    <t xml:space="preserve">Total Number of Branches in Punjab </t>
  </si>
  <si>
    <t>PUNJAB NATIONAL BANK</t>
  </si>
  <si>
    <t>BANK OF BARODA</t>
  </si>
  <si>
    <t>BANK OF INDIA</t>
  </si>
  <si>
    <t>BANK OF MAHARASHTRA</t>
  </si>
  <si>
    <t>CANARA BANK</t>
  </si>
  <si>
    <t>CENTRAL BANK OF INDIA</t>
  </si>
  <si>
    <t>INDIAN OVERSEAS BANK</t>
  </si>
  <si>
    <t>PUNJAB &amp; SIND BANK</t>
  </si>
  <si>
    <t>STATE BANK OF INDIA</t>
  </si>
  <si>
    <t>UNION BANK OF INDIA</t>
  </si>
  <si>
    <t>BANDHAN BANK</t>
  </si>
  <si>
    <t>Yes Bank</t>
  </si>
  <si>
    <t>Indusind Bank</t>
  </si>
  <si>
    <t>Kotak Mahindra Bank</t>
  </si>
  <si>
    <t>FEDERAL BANK</t>
  </si>
  <si>
    <t>ICICI BANK</t>
  </si>
  <si>
    <t>HDFC BANK</t>
  </si>
  <si>
    <t>IDBI BANK</t>
  </si>
  <si>
    <t>SLBC PUNJAB</t>
  </si>
  <si>
    <t>Ujjivan Small Finance Bank</t>
  </si>
  <si>
    <t>Jana Small Finance Bank</t>
  </si>
  <si>
    <t>AU Small Finance Bank</t>
  </si>
  <si>
    <t>Capital Small Finance Bank</t>
  </si>
  <si>
    <t>TOTAL Pvt. Sector &amp; Small Finance Bks.</t>
  </si>
  <si>
    <t>INDIAN BANK</t>
  </si>
  <si>
    <t xml:space="preserve">Targets Agriculture under ACP 2020-21                     </t>
  </si>
  <si>
    <t>Targets for Debt Swap                                         (3% of Targets of Agriculture under ACP 2020-21</t>
  </si>
  <si>
    <t>PROGRESS ACHIEVED UNDER DEBT SWAP SCHEME UPTO 30.09.2020 IN THE STATE OF PUNJAB</t>
  </si>
  <si>
    <t>Pro-rata Targets for Debt Swap                                         upto Sept. 2020</t>
  </si>
  <si>
    <t>Annexure - 49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</si>
</sst>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dd\.mm\.yyyy;@"/>
    <numFmt numFmtId="184" formatCode="yyyy/mm/dd;@"/>
    <numFmt numFmtId="185" formatCode="[$-409]dddd\,\ mmmm\ d\,\ yyyy"/>
    <numFmt numFmtId="186" formatCode="dd/mm/yyyy;@"/>
    <numFmt numFmtId="187" formatCode="dd/mm/yy;@"/>
  </numFmts>
  <fonts count="57">
    <font>
      <sz val="10"/>
      <name val="Arial"/>
      <family val="0"/>
    </font>
    <font>
      <b/>
      <sz val="16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20"/>
      <name val="Tahoma"/>
      <family val="2"/>
    </font>
    <font>
      <b/>
      <sz val="14"/>
      <name val="Times New Roman"/>
      <family val="1"/>
    </font>
    <font>
      <sz val="15"/>
      <name val="Arial"/>
      <family val="2"/>
    </font>
    <font>
      <b/>
      <sz val="15"/>
      <name val="Arial"/>
      <family val="2"/>
    </font>
    <font>
      <b/>
      <sz val="15"/>
      <name val="Tahoma"/>
      <family val="2"/>
    </font>
    <font>
      <b/>
      <sz val="28"/>
      <name val="Arial"/>
      <family val="2"/>
    </font>
    <font>
      <sz val="28"/>
      <name val="Arial"/>
      <family val="2"/>
    </font>
    <font>
      <b/>
      <sz val="22"/>
      <name val="Tahoma"/>
      <family val="2"/>
    </font>
    <font>
      <b/>
      <sz val="26"/>
      <name val="Rupee Foradian"/>
      <family val="2"/>
    </font>
    <font>
      <b/>
      <sz val="26.5"/>
      <name val="Tahoma"/>
      <family val="2"/>
    </font>
    <font>
      <sz val="26.5"/>
      <name val="Tahoma"/>
      <family val="2"/>
    </font>
    <font>
      <b/>
      <sz val="14"/>
      <name val="Tahoma"/>
      <family val="2"/>
    </font>
    <font>
      <sz val="24"/>
      <name val="Arial"/>
      <family val="2"/>
    </font>
    <font>
      <b/>
      <sz val="24"/>
      <name val="Tahoma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5" fillId="0" borderId="0" xfId="0" applyFont="1" applyFill="1" applyAlignment="1">
      <alignment/>
    </xf>
    <xf numFmtId="1" fontId="11" fillId="0" borderId="11" xfId="0" applyNumberFormat="1" applyFont="1" applyFill="1" applyBorder="1" applyAlignment="1" applyProtection="1">
      <alignment horizontal="center" vertical="center"/>
      <protection locked="0"/>
    </xf>
    <xf numFmtId="1" fontId="11" fillId="0" borderId="11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1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1" fontId="11" fillId="0" borderId="22" xfId="0" applyNumberFormat="1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vertical="center"/>
      <protection locked="0"/>
    </xf>
    <xf numFmtId="1" fontId="11" fillId="0" borderId="22" xfId="0" applyNumberFormat="1" applyFont="1" applyFill="1" applyBorder="1" applyAlignment="1" applyProtection="1">
      <alignment vertical="center"/>
      <protection locked="0"/>
    </xf>
    <xf numFmtId="1" fontId="11" fillId="0" borderId="23" xfId="0" applyNumberFormat="1" applyFont="1" applyFill="1" applyBorder="1" applyAlignment="1">
      <alignment vertical="center"/>
    </xf>
    <xf numFmtId="1" fontId="11" fillId="0" borderId="24" xfId="0" applyNumberFormat="1" applyFont="1" applyFill="1" applyBorder="1" applyAlignment="1">
      <alignment vertical="center"/>
    </xf>
    <xf numFmtId="1" fontId="11" fillId="0" borderId="25" xfId="0" applyNumberFormat="1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vertical="center"/>
      <protection locked="0"/>
    </xf>
    <xf numFmtId="1" fontId="11" fillId="0" borderId="25" xfId="0" applyNumberFormat="1" applyFont="1" applyFill="1" applyBorder="1" applyAlignment="1" applyProtection="1">
      <alignment vertical="center"/>
      <protection locked="0"/>
    </xf>
    <xf numFmtId="1" fontId="11" fillId="0" borderId="26" xfId="0" applyNumberFormat="1" applyFont="1" applyFill="1" applyBorder="1" applyAlignment="1">
      <alignment vertical="center"/>
    </xf>
    <xf numFmtId="1" fontId="11" fillId="0" borderId="27" xfId="0" applyNumberFormat="1" applyFont="1" applyFill="1" applyBorder="1" applyAlignment="1">
      <alignment vertical="center"/>
    </xf>
    <xf numFmtId="1" fontId="11" fillId="0" borderId="27" xfId="0" applyNumberFormat="1" applyFont="1" applyFill="1" applyBorder="1" applyAlignment="1">
      <alignment horizontal="center" vertical="center"/>
    </xf>
    <xf numFmtId="1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vertical="center"/>
      <protection locked="0"/>
    </xf>
    <xf numFmtId="1" fontId="11" fillId="0" borderId="28" xfId="0" applyNumberFormat="1" applyFont="1" applyFill="1" applyBorder="1" applyAlignment="1" applyProtection="1">
      <alignment vertical="center"/>
      <protection locked="0"/>
    </xf>
    <xf numFmtId="1" fontId="11" fillId="0" borderId="29" xfId="0" applyNumberFormat="1" applyFont="1" applyFill="1" applyBorder="1" applyAlignment="1">
      <alignment vertical="center"/>
    </xf>
    <xf numFmtId="1" fontId="11" fillId="0" borderId="30" xfId="0" applyNumberFormat="1" applyFont="1" applyFill="1" applyBorder="1" applyAlignment="1">
      <alignment horizontal="center" vertical="center"/>
    </xf>
    <xf numFmtId="1" fontId="11" fillId="0" borderId="20" xfId="0" applyNumberFormat="1" applyFont="1" applyFill="1" applyBorder="1" applyAlignment="1" applyProtection="1">
      <alignment horizontal="center" vertical="center"/>
      <protection locked="0"/>
    </xf>
    <xf numFmtId="1" fontId="11" fillId="0" borderId="21" xfId="0" applyNumberFormat="1" applyFont="1" applyFill="1" applyBorder="1" applyAlignment="1" applyProtection="1">
      <alignment horizontal="center" vertical="center"/>
      <protection locked="0"/>
    </xf>
    <xf numFmtId="1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/>
    </xf>
    <xf numFmtId="1" fontId="6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0" fontId="7" fillId="0" borderId="0" xfId="0" applyFont="1" applyFill="1" applyAlignment="1">
      <alignment vertical="top" wrapText="1"/>
    </xf>
    <xf numFmtId="1" fontId="11" fillId="0" borderId="31" xfId="0" applyNumberFormat="1" applyFont="1" applyFill="1" applyBorder="1" applyAlignment="1">
      <alignment horizontal="center" vertical="center"/>
    </xf>
    <xf numFmtId="1" fontId="11" fillId="0" borderId="24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>
      <alignment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vertical="center" wrapText="1"/>
      <protection locked="0"/>
    </xf>
    <xf numFmtId="1" fontId="17" fillId="0" borderId="20" xfId="0" applyNumberFormat="1" applyFont="1" applyFill="1" applyBorder="1" applyAlignment="1" applyProtection="1">
      <alignment horizontal="center" vertical="center"/>
      <protection locked="0"/>
    </xf>
    <xf numFmtId="1" fontId="17" fillId="0" borderId="21" xfId="0" applyNumberFormat="1" applyFont="1" applyFill="1" applyBorder="1" applyAlignment="1" applyProtection="1">
      <alignment horizontal="center" vertical="center"/>
      <protection locked="0"/>
    </xf>
    <xf numFmtId="1" fontId="17" fillId="0" borderId="16" xfId="0" applyNumberFormat="1" applyFont="1" applyFill="1" applyBorder="1" applyAlignment="1" applyProtection="1">
      <alignment horizontal="center" vertical="center"/>
      <protection locked="0"/>
    </xf>
    <xf numFmtId="1" fontId="17" fillId="0" borderId="15" xfId="0" applyNumberFormat="1" applyFont="1" applyFill="1" applyBorder="1" applyAlignment="1" applyProtection="1">
      <alignment horizontal="center" vertical="center"/>
      <protection locked="0"/>
    </xf>
    <xf numFmtId="1" fontId="17" fillId="0" borderId="15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left" vertical="center"/>
      <protection locked="0"/>
    </xf>
    <xf numFmtId="0" fontId="17" fillId="0" borderId="15" xfId="0" applyFont="1" applyFill="1" applyBorder="1" applyAlignment="1" applyProtection="1">
      <alignment vertical="center"/>
      <protection locked="0"/>
    </xf>
    <xf numFmtId="1" fontId="17" fillId="0" borderId="20" xfId="0" applyNumberFormat="1" applyFont="1" applyFill="1" applyBorder="1" applyAlignment="1">
      <alignment horizontal="center" vertical="center"/>
    </xf>
    <xf numFmtId="1" fontId="17" fillId="0" borderId="21" xfId="0" applyNumberFormat="1" applyFont="1" applyFill="1" applyBorder="1" applyAlignment="1">
      <alignment horizontal="center" vertical="center"/>
    </xf>
    <xf numFmtId="1" fontId="17" fillId="0" borderId="16" xfId="0" applyNumberFormat="1" applyFont="1" applyFill="1" applyBorder="1" applyAlignment="1">
      <alignment horizontal="center" vertical="center"/>
    </xf>
    <xf numFmtId="1" fontId="17" fillId="0" borderId="32" xfId="0" applyNumberFormat="1" applyFont="1" applyFill="1" applyBorder="1" applyAlignment="1">
      <alignment horizontal="center" vertical="center"/>
    </xf>
    <xf numFmtId="1" fontId="11" fillId="0" borderId="31" xfId="0" applyNumberFormat="1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0" borderId="33" xfId="0" applyFont="1" applyFill="1" applyBorder="1" applyAlignment="1" applyProtection="1">
      <alignment vertical="center"/>
      <protection locked="0"/>
    </xf>
    <xf numFmtId="0" fontId="11" fillId="0" borderId="15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5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8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Q61"/>
  <sheetViews>
    <sheetView tabSelected="1" view="pageBreakPreview" zoomScale="55" zoomScaleSheetLayoutView="55" zoomScalePageLayoutView="0" workbookViewId="0" topLeftCell="A3">
      <pane xSplit="3" ySplit="5" topLeftCell="I11" activePane="bottomRight" state="frozen"/>
      <selection pane="topLeft" activeCell="A3" sqref="A3"/>
      <selection pane="topRight" activeCell="E3" sqref="E3"/>
      <selection pane="bottomLeft" activeCell="A8" sqref="A8"/>
      <selection pane="bottomRight" activeCell="C12" sqref="C12"/>
    </sheetView>
  </sheetViews>
  <sheetFormatPr defaultColWidth="9.140625" defaultRowHeight="5.25" customHeight="1"/>
  <cols>
    <col min="1" max="1" width="9.140625" style="2" customWidth="1"/>
    <col min="2" max="2" width="15.57421875" style="1" customWidth="1"/>
    <col min="3" max="3" width="69.7109375" style="2" customWidth="1"/>
    <col min="4" max="4" width="33.28125" style="2" hidden="1" customWidth="1"/>
    <col min="5" max="5" width="22.28125" style="2" hidden="1" customWidth="1"/>
    <col min="6" max="6" width="50.57421875" style="2" hidden="1" customWidth="1"/>
    <col min="7" max="7" width="43.57421875" style="2" hidden="1" customWidth="1"/>
    <col min="8" max="8" width="33.28125" style="2" hidden="1" customWidth="1"/>
    <col min="9" max="10" width="41.57421875" style="1" customWidth="1"/>
    <col min="11" max="11" width="33.140625" style="1" customWidth="1"/>
    <col min="12" max="12" width="27.57421875" style="1" customWidth="1"/>
    <col min="13" max="13" width="20.28125" style="2" customWidth="1"/>
    <col min="14" max="14" width="30.57421875" style="2" customWidth="1"/>
    <col min="15" max="15" width="22.7109375" style="2" customWidth="1"/>
    <col min="16" max="16384" width="9.140625" style="2" customWidth="1"/>
  </cols>
  <sheetData>
    <row r="1" ht="16.5" customHeight="1"/>
    <row r="2" ht="16.5" customHeight="1"/>
    <row r="3" ht="6.75" customHeight="1"/>
    <row r="4" spans="2:12" ht="33.75" customHeight="1" thickBot="1">
      <c r="B4" s="76" t="s">
        <v>7</v>
      </c>
      <c r="C4" s="76"/>
      <c r="D4" s="28"/>
      <c r="E4" s="28"/>
      <c r="F4" s="28"/>
      <c r="G4" s="28"/>
      <c r="H4" s="28"/>
      <c r="I4" s="29"/>
      <c r="J4" s="29"/>
      <c r="K4" s="77" t="s">
        <v>50</v>
      </c>
      <c r="L4" s="78"/>
    </row>
    <row r="5" spans="2:12" ht="70.5" customHeight="1" thickBot="1">
      <c r="B5" s="79" t="s">
        <v>48</v>
      </c>
      <c r="C5" s="80"/>
      <c r="D5" s="80"/>
      <c r="E5" s="80"/>
      <c r="F5" s="80"/>
      <c r="G5" s="80"/>
      <c r="H5" s="80"/>
      <c r="I5" s="80"/>
      <c r="J5" s="80"/>
      <c r="K5" s="81"/>
      <c r="L5" s="82"/>
    </row>
    <row r="6" spans="2:12" ht="32.25" customHeight="1" thickBot="1">
      <c r="B6" s="25"/>
      <c r="C6" s="3"/>
      <c r="D6" s="3"/>
      <c r="E6" s="3"/>
      <c r="F6" s="3"/>
      <c r="G6" s="3"/>
      <c r="H6" s="3"/>
      <c r="I6" s="3"/>
      <c r="J6" s="3"/>
      <c r="K6" s="27" t="s">
        <v>9</v>
      </c>
      <c r="L6" s="26"/>
    </row>
    <row r="7" spans="2:12" s="12" customFormat="1" ht="147" customHeight="1" thickBot="1">
      <c r="B7" s="19" t="s">
        <v>1</v>
      </c>
      <c r="C7" s="20" t="s">
        <v>5</v>
      </c>
      <c r="D7" s="30" t="s">
        <v>46</v>
      </c>
      <c r="E7" s="30" t="s">
        <v>19</v>
      </c>
      <c r="F7" s="30"/>
      <c r="G7" s="31" t="s">
        <v>17</v>
      </c>
      <c r="H7" s="21" t="s">
        <v>20</v>
      </c>
      <c r="I7" s="20" t="s">
        <v>47</v>
      </c>
      <c r="J7" s="20" t="s">
        <v>49</v>
      </c>
      <c r="K7" s="21" t="s">
        <v>2</v>
      </c>
      <c r="L7" s="20" t="s">
        <v>6</v>
      </c>
    </row>
    <row r="8" spans="2:12" ht="39.75" customHeight="1">
      <c r="B8" s="17">
        <v>1</v>
      </c>
      <c r="C8" s="57" t="s">
        <v>21</v>
      </c>
      <c r="D8" s="32">
        <v>2214488</v>
      </c>
      <c r="E8" s="33"/>
      <c r="F8" s="34"/>
      <c r="G8" s="35"/>
      <c r="H8" s="36"/>
      <c r="I8" s="14">
        <f>D8*3/100</f>
        <v>66434.64</v>
      </c>
      <c r="J8" s="14">
        <f>I8/2</f>
        <v>33217.32</v>
      </c>
      <c r="K8" s="22">
        <v>14545</v>
      </c>
      <c r="L8" s="15">
        <f>K8/J8*100</f>
        <v>43.78739765881173</v>
      </c>
    </row>
    <row r="9" spans="2:15" s="13" customFormat="1" ht="39.75" customHeight="1">
      <c r="B9" s="18">
        <v>2</v>
      </c>
      <c r="C9" s="73" t="s">
        <v>22</v>
      </c>
      <c r="D9" s="37">
        <v>175821</v>
      </c>
      <c r="E9" s="38"/>
      <c r="F9" s="39"/>
      <c r="G9" s="40"/>
      <c r="H9" s="41"/>
      <c r="I9" s="14">
        <f aca="true" t="shared" si="0" ref="I9:I38">D9*3/100</f>
        <v>5274.63</v>
      </c>
      <c r="J9" s="14">
        <f aca="true" t="shared" si="1" ref="J9:J19">I9/2</f>
        <v>2637.315</v>
      </c>
      <c r="K9" s="16">
        <v>0</v>
      </c>
      <c r="L9" s="15">
        <f aca="true" t="shared" si="2" ref="L9:L19">K9/J9*100</f>
        <v>0</v>
      </c>
      <c r="N9" s="85"/>
      <c r="O9" s="85"/>
    </row>
    <row r="10" spans="2:15" s="13" customFormat="1" ht="39.75" customHeight="1">
      <c r="B10" s="17">
        <v>3</v>
      </c>
      <c r="C10" s="73" t="s">
        <v>23</v>
      </c>
      <c r="D10" s="37">
        <v>356800</v>
      </c>
      <c r="E10" s="38"/>
      <c r="F10" s="39"/>
      <c r="G10" s="40"/>
      <c r="H10" s="42"/>
      <c r="I10" s="14">
        <f t="shared" si="0"/>
        <v>10704</v>
      </c>
      <c r="J10" s="14">
        <f t="shared" si="1"/>
        <v>5352</v>
      </c>
      <c r="K10" s="16">
        <v>0</v>
      </c>
      <c r="L10" s="15">
        <f t="shared" si="2"/>
        <v>0</v>
      </c>
      <c r="N10" s="85"/>
      <c r="O10" s="85"/>
    </row>
    <row r="11" spans="2:15" s="13" customFormat="1" ht="39.75" customHeight="1">
      <c r="B11" s="18">
        <v>4</v>
      </c>
      <c r="C11" s="73" t="s">
        <v>24</v>
      </c>
      <c r="D11" s="37">
        <v>17978</v>
      </c>
      <c r="E11" s="38"/>
      <c r="F11" s="39"/>
      <c r="G11" s="40"/>
      <c r="H11" s="41"/>
      <c r="I11" s="14">
        <f t="shared" si="0"/>
        <v>539.34</v>
      </c>
      <c r="J11" s="14">
        <f t="shared" si="1"/>
        <v>269.67</v>
      </c>
      <c r="K11" s="16">
        <v>0</v>
      </c>
      <c r="L11" s="15">
        <f t="shared" si="2"/>
        <v>0</v>
      </c>
      <c r="N11" s="85"/>
      <c r="O11" s="85"/>
    </row>
    <row r="12" spans="2:15" s="13" customFormat="1" ht="39.75" customHeight="1">
      <c r="B12" s="17">
        <v>5</v>
      </c>
      <c r="C12" s="73" t="s">
        <v>25</v>
      </c>
      <c r="D12" s="37">
        <v>435384</v>
      </c>
      <c r="E12" s="38"/>
      <c r="F12" s="39"/>
      <c r="G12" s="40"/>
      <c r="H12" s="42"/>
      <c r="I12" s="14">
        <f t="shared" si="0"/>
        <v>13061.52</v>
      </c>
      <c r="J12" s="14">
        <f t="shared" si="1"/>
        <v>6530.76</v>
      </c>
      <c r="K12" s="16">
        <v>0</v>
      </c>
      <c r="L12" s="15">
        <f t="shared" si="2"/>
        <v>0</v>
      </c>
      <c r="N12" s="85"/>
      <c r="O12" s="85"/>
    </row>
    <row r="13" spans="2:15" ht="39.75" customHeight="1">
      <c r="B13" s="18">
        <v>6</v>
      </c>
      <c r="C13" s="73" t="s">
        <v>26</v>
      </c>
      <c r="D13" s="37">
        <v>149426</v>
      </c>
      <c r="E13" s="38"/>
      <c r="F13" s="39"/>
      <c r="G13" s="40"/>
      <c r="H13" s="42"/>
      <c r="I13" s="14">
        <f t="shared" si="0"/>
        <v>4482.78</v>
      </c>
      <c r="J13" s="14">
        <f t="shared" si="1"/>
        <v>2241.39</v>
      </c>
      <c r="K13" s="23">
        <v>105</v>
      </c>
      <c r="L13" s="15">
        <f t="shared" si="2"/>
        <v>4.684593042710104</v>
      </c>
      <c r="N13" s="86"/>
      <c r="O13" s="86"/>
    </row>
    <row r="14" spans="2:17" s="13" customFormat="1" ht="39.75" customHeight="1">
      <c r="B14" s="17">
        <v>7</v>
      </c>
      <c r="C14" s="73" t="s">
        <v>45</v>
      </c>
      <c r="D14" s="37">
        <v>214665</v>
      </c>
      <c r="E14" s="38"/>
      <c r="F14" s="39"/>
      <c r="G14" s="40"/>
      <c r="H14" s="42"/>
      <c r="I14" s="14">
        <f t="shared" si="0"/>
        <v>6439.95</v>
      </c>
      <c r="J14" s="14">
        <f t="shared" si="1"/>
        <v>3219.975</v>
      </c>
      <c r="K14" s="23">
        <v>0</v>
      </c>
      <c r="L14" s="15">
        <f t="shared" si="2"/>
        <v>0</v>
      </c>
      <c r="N14" s="85"/>
      <c r="O14" s="85"/>
      <c r="Q14" s="13">
        <v>3</v>
      </c>
    </row>
    <row r="15" spans="2:15" s="13" customFormat="1" ht="39.75" customHeight="1">
      <c r="B15" s="18">
        <v>8</v>
      </c>
      <c r="C15" s="73" t="s">
        <v>27</v>
      </c>
      <c r="D15" s="37">
        <v>101544</v>
      </c>
      <c r="E15" s="38"/>
      <c r="F15" s="39"/>
      <c r="G15" s="40"/>
      <c r="H15" s="42"/>
      <c r="I15" s="14">
        <f t="shared" si="0"/>
        <v>3046.32</v>
      </c>
      <c r="J15" s="14">
        <f t="shared" si="1"/>
        <v>1523.16</v>
      </c>
      <c r="K15" s="23">
        <v>0</v>
      </c>
      <c r="L15" s="15">
        <f t="shared" si="2"/>
        <v>0</v>
      </c>
      <c r="N15" s="85"/>
      <c r="O15" s="85"/>
    </row>
    <row r="16" spans="2:15" s="13" customFormat="1" ht="39.75" customHeight="1">
      <c r="B16" s="17">
        <v>9</v>
      </c>
      <c r="C16" s="73" t="s">
        <v>28</v>
      </c>
      <c r="D16" s="37">
        <v>921183</v>
      </c>
      <c r="E16" s="38"/>
      <c r="F16" s="39"/>
      <c r="G16" s="40"/>
      <c r="H16" s="42"/>
      <c r="I16" s="14">
        <f t="shared" si="0"/>
        <v>27635.49</v>
      </c>
      <c r="J16" s="14">
        <f t="shared" si="1"/>
        <v>13817.745</v>
      </c>
      <c r="K16" s="23">
        <v>196</v>
      </c>
      <c r="L16" s="15">
        <f t="shared" si="2"/>
        <v>1.4184658929514184</v>
      </c>
      <c r="N16" s="85"/>
      <c r="O16" s="85"/>
    </row>
    <row r="17" spans="2:15" s="13" customFormat="1" ht="39.75" customHeight="1">
      <c r="B17" s="18">
        <v>10</v>
      </c>
      <c r="C17" s="73" t="s">
        <v>29</v>
      </c>
      <c r="D17" s="37">
        <v>1986034</v>
      </c>
      <c r="E17" s="38"/>
      <c r="F17" s="39"/>
      <c r="G17" s="40"/>
      <c r="H17" s="42"/>
      <c r="I17" s="14">
        <f t="shared" si="0"/>
        <v>59581.02</v>
      </c>
      <c r="J17" s="14">
        <f t="shared" si="1"/>
        <v>29790.51</v>
      </c>
      <c r="K17" s="23">
        <v>1641</v>
      </c>
      <c r="L17" s="15">
        <f t="shared" si="2"/>
        <v>5.508465615392285</v>
      </c>
      <c r="N17" s="85"/>
      <c r="O17" s="85"/>
    </row>
    <row r="18" spans="2:15" s="13" customFormat="1" ht="39.75" customHeight="1">
      <c r="B18" s="17">
        <v>11</v>
      </c>
      <c r="C18" s="73" t="s">
        <v>30</v>
      </c>
      <c r="D18" s="37">
        <v>306387</v>
      </c>
      <c r="E18" s="38"/>
      <c r="F18" s="39"/>
      <c r="G18" s="40"/>
      <c r="H18" s="42"/>
      <c r="I18" s="14">
        <f t="shared" si="0"/>
        <v>9191.61</v>
      </c>
      <c r="J18" s="14">
        <f t="shared" si="1"/>
        <v>4595.805</v>
      </c>
      <c r="K18" s="23">
        <v>27</v>
      </c>
      <c r="L18" s="15">
        <f t="shared" si="2"/>
        <v>0.5874922891637047</v>
      </c>
      <c r="N18" s="85"/>
      <c r="O18" s="85"/>
    </row>
    <row r="19" spans="2:15" s="13" customFormat="1" ht="39.75" customHeight="1" thickBot="1">
      <c r="B19" s="18">
        <v>12</v>
      </c>
      <c r="C19" s="73" t="s">
        <v>4</v>
      </c>
      <c r="D19" s="37">
        <v>185853</v>
      </c>
      <c r="E19" s="38"/>
      <c r="F19" s="39"/>
      <c r="G19" s="40"/>
      <c r="H19" s="42"/>
      <c r="I19" s="14">
        <f t="shared" si="0"/>
        <v>5575.59</v>
      </c>
      <c r="J19" s="14">
        <f t="shared" si="1"/>
        <v>2787.795</v>
      </c>
      <c r="K19" s="23">
        <v>0</v>
      </c>
      <c r="L19" s="15">
        <f t="shared" si="2"/>
        <v>0</v>
      </c>
      <c r="N19" s="85"/>
      <c r="O19" s="85"/>
    </row>
    <row r="20" spans="2:15" s="58" customFormat="1" ht="39.75" customHeight="1" thickBot="1">
      <c r="B20" s="66"/>
      <c r="C20" s="67" t="s">
        <v>14</v>
      </c>
      <c r="D20" s="68">
        <f>SUM(D8:D19)</f>
        <v>7065563</v>
      </c>
      <c r="E20" s="68">
        <f>SUM(E8:E19)</f>
        <v>0</v>
      </c>
      <c r="F20" s="68">
        <f>SUM(F8:F19)</f>
        <v>0</v>
      </c>
      <c r="G20" s="69">
        <f>SUM(G8:G19)</f>
        <v>0</v>
      </c>
      <c r="H20" s="70"/>
      <c r="I20" s="65">
        <f>SUM(I8:I19)</f>
        <v>211966.88999999998</v>
      </c>
      <c r="J20" s="64">
        <f>I20/2</f>
        <v>105983.44499999999</v>
      </c>
      <c r="K20" s="71">
        <f>SUM(K8:K19)</f>
        <v>16514</v>
      </c>
      <c r="L20" s="65">
        <f aca="true" t="shared" si="3" ref="L20:L42">K20/J20*100</f>
        <v>15.581678817856885</v>
      </c>
      <c r="N20" s="87"/>
      <c r="O20" s="87"/>
    </row>
    <row r="21" spans="2:15" s="13" customFormat="1" ht="39.75" customHeight="1">
      <c r="B21" s="17">
        <v>13</v>
      </c>
      <c r="C21" s="57" t="s">
        <v>38</v>
      </c>
      <c r="D21" s="32">
        <v>84868</v>
      </c>
      <c r="E21" s="33"/>
      <c r="F21" s="34"/>
      <c r="G21" s="35"/>
      <c r="H21" s="56"/>
      <c r="I21" s="14">
        <f t="shared" si="0"/>
        <v>2546.04</v>
      </c>
      <c r="J21" s="14">
        <f>I21/2</f>
        <v>1273.02</v>
      </c>
      <c r="K21" s="14">
        <v>94</v>
      </c>
      <c r="L21" s="15">
        <f t="shared" si="3"/>
        <v>7.384015962043016</v>
      </c>
      <c r="N21" s="85"/>
      <c r="O21" s="85"/>
    </row>
    <row r="22" spans="2:15" s="13" customFormat="1" ht="39.75" customHeight="1">
      <c r="B22" s="17">
        <v>14</v>
      </c>
      <c r="C22" s="57" t="s">
        <v>0</v>
      </c>
      <c r="D22" s="32">
        <v>415904</v>
      </c>
      <c r="E22" s="33"/>
      <c r="F22" s="34"/>
      <c r="G22" s="35"/>
      <c r="H22" s="56"/>
      <c r="I22" s="14">
        <f t="shared" si="0"/>
        <v>12477.12</v>
      </c>
      <c r="J22" s="14">
        <f aca="true" t="shared" si="4" ref="J22:J34">I22/2</f>
        <v>6238.56</v>
      </c>
      <c r="K22" s="14">
        <v>0</v>
      </c>
      <c r="L22" s="15">
        <f t="shared" si="3"/>
        <v>0</v>
      </c>
      <c r="N22" s="85"/>
      <c r="O22" s="85"/>
    </row>
    <row r="23" spans="2:15" s="13" customFormat="1" ht="39.75" customHeight="1">
      <c r="B23" s="17">
        <v>15</v>
      </c>
      <c r="C23" s="57" t="s">
        <v>31</v>
      </c>
      <c r="D23" s="32">
        <v>4629</v>
      </c>
      <c r="E23" s="33"/>
      <c r="F23" s="34"/>
      <c r="G23" s="35"/>
      <c r="H23" s="56"/>
      <c r="I23" s="14">
        <f t="shared" si="0"/>
        <v>138.87</v>
      </c>
      <c r="J23" s="14">
        <f t="shared" si="4"/>
        <v>69.435</v>
      </c>
      <c r="K23" s="14">
        <v>0</v>
      </c>
      <c r="L23" s="15">
        <f t="shared" si="3"/>
        <v>0</v>
      </c>
      <c r="N23" s="85"/>
      <c r="O23" s="85"/>
    </row>
    <row r="24" spans="2:15" s="13" customFormat="1" ht="39.75" customHeight="1">
      <c r="B24" s="17">
        <v>16</v>
      </c>
      <c r="C24" s="73" t="s">
        <v>37</v>
      </c>
      <c r="D24" s="37">
        <v>976246</v>
      </c>
      <c r="E24" s="38"/>
      <c r="F24" s="39"/>
      <c r="G24" s="40"/>
      <c r="H24" s="42"/>
      <c r="I24" s="14">
        <f t="shared" si="0"/>
        <v>29287.38</v>
      </c>
      <c r="J24" s="14">
        <f t="shared" si="4"/>
        <v>14643.69</v>
      </c>
      <c r="K24" s="23">
        <v>154</v>
      </c>
      <c r="L24" s="15">
        <f t="shared" si="3"/>
        <v>1.0516475014152853</v>
      </c>
      <c r="N24" s="85"/>
      <c r="O24" s="85"/>
    </row>
    <row r="25" spans="2:15" ht="39.75" customHeight="1">
      <c r="B25" s="17">
        <v>17</v>
      </c>
      <c r="C25" s="73" t="s">
        <v>36</v>
      </c>
      <c r="D25" s="37">
        <v>378864</v>
      </c>
      <c r="E25" s="38"/>
      <c r="F25" s="39"/>
      <c r="G25" s="40"/>
      <c r="H25" s="42"/>
      <c r="I25" s="14">
        <f t="shared" si="0"/>
        <v>11365.92</v>
      </c>
      <c r="J25" s="14">
        <f t="shared" si="4"/>
        <v>5682.96</v>
      </c>
      <c r="K25" s="16">
        <v>0</v>
      </c>
      <c r="L25" s="15">
        <f t="shared" si="3"/>
        <v>0</v>
      </c>
      <c r="N25" s="86"/>
      <c r="O25" s="86"/>
    </row>
    <row r="26" spans="2:15" ht="39.75" customHeight="1">
      <c r="B26" s="17">
        <v>18</v>
      </c>
      <c r="C26" s="73" t="s">
        <v>35</v>
      </c>
      <c r="D26" s="37">
        <v>37365</v>
      </c>
      <c r="E26" s="38"/>
      <c r="F26" s="39"/>
      <c r="G26" s="40"/>
      <c r="H26" s="42"/>
      <c r="I26" s="14">
        <f t="shared" si="0"/>
        <v>1120.95</v>
      </c>
      <c r="J26" s="14">
        <f t="shared" si="4"/>
        <v>560.475</v>
      </c>
      <c r="K26" s="16">
        <v>0</v>
      </c>
      <c r="L26" s="15">
        <f t="shared" si="3"/>
        <v>0</v>
      </c>
      <c r="N26" s="86"/>
      <c r="O26" s="86"/>
    </row>
    <row r="27" spans="2:15" ht="39.75" customHeight="1">
      <c r="B27" s="17">
        <v>19</v>
      </c>
      <c r="C27" s="73" t="s">
        <v>8</v>
      </c>
      <c r="D27" s="37">
        <v>3313</v>
      </c>
      <c r="E27" s="38"/>
      <c r="F27" s="39"/>
      <c r="G27" s="40"/>
      <c r="H27" s="42"/>
      <c r="I27" s="14">
        <f t="shared" si="0"/>
        <v>99.39</v>
      </c>
      <c r="J27" s="14">
        <f t="shared" si="4"/>
        <v>49.695</v>
      </c>
      <c r="K27" s="16">
        <v>0</v>
      </c>
      <c r="L27" s="15">
        <f t="shared" si="3"/>
        <v>0</v>
      </c>
      <c r="N27" s="86"/>
      <c r="O27" s="86"/>
    </row>
    <row r="28" spans="2:15" ht="39.75" customHeight="1">
      <c r="B28" s="17">
        <v>20</v>
      </c>
      <c r="C28" s="73" t="s">
        <v>34</v>
      </c>
      <c r="D28" s="37">
        <v>129399</v>
      </c>
      <c r="E28" s="38"/>
      <c r="F28" s="39"/>
      <c r="G28" s="40"/>
      <c r="H28" s="42"/>
      <c r="I28" s="14">
        <f t="shared" si="0"/>
        <v>3881.97</v>
      </c>
      <c r="J28" s="14">
        <f t="shared" si="4"/>
        <v>1940.985</v>
      </c>
      <c r="K28" s="16">
        <v>0</v>
      </c>
      <c r="L28" s="15">
        <f t="shared" si="3"/>
        <v>0</v>
      </c>
      <c r="N28" s="86"/>
      <c r="O28" s="86"/>
    </row>
    <row r="29" spans="2:15" s="13" customFormat="1" ht="39.75" customHeight="1">
      <c r="B29" s="17">
        <v>21</v>
      </c>
      <c r="C29" s="73" t="s">
        <v>33</v>
      </c>
      <c r="D29" s="37">
        <v>53399</v>
      </c>
      <c r="E29" s="38"/>
      <c r="F29" s="39"/>
      <c r="G29" s="40"/>
      <c r="H29" s="42"/>
      <c r="I29" s="14">
        <f t="shared" si="0"/>
        <v>1601.97</v>
      </c>
      <c r="J29" s="14">
        <f t="shared" si="4"/>
        <v>800.985</v>
      </c>
      <c r="K29" s="16">
        <v>0</v>
      </c>
      <c r="L29" s="15">
        <f t="shared" si="3"/>
        <v>0</v>
      </c>
      <c r="N29" s="85"/>
      <c r="O29" s="85"/>
    </row>
    <row r="30" spans="2:15" ht="39.75" customHeight="1">
      <c r="B30" s="17">
        <v>22</v>
      </c>
      <c r="C30" s="73" t="s">
        <v>32</v>
      </c>
      <c r="D30" s="37">
        <v>57839</v>
      </c>
      <c r="E30" s="38"/>
      <c r="F30" s="39"/>
      <c r="G30" s="40"/>
      <c r="H30" s="42"/>
      <c r="I30" s="14">
        <f t="shared" si="0"/>
        <v>1735.17</v>
      </c>
      <c r="J30" s="14">
        <f t="shared" si="4"/>
        <v>867.585</v>
      </c>
      <c r="K30" s="16">
        <v>0</v>
      </c>
      <c r="L30" s="15">
        <f t="shared" si="3"/>
        <v>0</v>
      </c>
      <c r="N30" s="86"/>
      <c r="O30" s="86"/>
    </row>
    <row r="31" spans="2:15" ht="39.75" customHeight="1">
      <c r="B31" s="17">
        <v>23</v>
      </c>
      <c r="C31" s="73" t="s">
        <v>43</v>
      </c>
      <c r="D31" s="37">
        <v>72157</v>
      </c>
      <c r="E31" s="38"/>
      <c r="F31" s="39"/>
      <c r="G31" s="40"/>
      <c r="H31" s="42"/>
      <c r="I31" s="14">
        <f t="shared" si="0"/>
        <v>2164.71</v>
      </c>
      <c r="J31" s="14">
        <f t="shared" si="4"/>
        <v>1082.355</v>
      </c>
      <c r="K31" s="16">
        <v>732</v>
      </c>
      <c r="L31" s="15">
        <f t="shared" si="3"/>
        <v>67.63030613800463</v>
      </c>
      <c r="N31" s="86"/>
      <c r="O31" s="86"/>
    </row>
    <row r="32" spans="2:15" ht="39.75" customHeight="1">
      <c r="B32" s="17">
        <v>24</v>
      </c>
      <c r="C32" s="73" t="s">
        <v>42</v>
      </c>
      <c r="D32" s="37">
        <v>35205</v>
      </c>
      <c r="E32" s="38"/>
      <c r="F32" s="39"/>
      <c r="G32" s="40"/>
      <c r="H32" s="42"/>
      <c r="I32" s="14">
        <f t="shared" si="0"/>
        <v>1056.15</v>
      </c>
      <c r="J32" s="14">
        <f t="shared" si="4"/>
        <v>528.075</v>
      </c>
      <c r="K32" s="16">
        <v>0</v>
      </c>
      <c r="L32" s="15">
        <f t="shared" si="3"/>
        <v>0</v>
      </c>
      <c r="N32" s="86"/>
      <c r="O32" s="86"/>
    </row>
    <row r="33" spans="2:15" s="13" customFormat="1" ht="39.75" customHeight="1">
      <c r="B33" s="17">
        <v>25</v>
      </c>
      <c r="C33" s="73" t="s">
        <v>40</v>
      </c>
      <c r="D33" s="37">
        <v>3442</v>
      </c>
      <c r="E33" s="38"/>
      <c r="F33" s="39"/>
      <c r="G33" s="40"/>
      <c r="H33" s="42"/>
      <c r="I33" s="14">
        <f t="shared" si="0"/>
        <v>103.26</v>
      </c>
      <c r="J33" s="14">
        <f t="shared" si="4"/>
        <v>51.63</v>
      </c>
      <c r="K33" s="16">
        <v>0</v>
      </c>
      <c r="L33" s="15">
        <f t="shared" si="3"/>
        <v>0</v>
      </c>
      <c r="N33" s="85"/>
      <c r="O33" s="85"/>
    </row>
    <row r="34" spans="2:15" s="13" customFormat="1" ht="39.75" customHeight="1" thickBot="1">
      <c r="B34" s="17">
        <v>26</v>
      </c>
      <c r="C34" s="74" t="s">
        <v>41</v>
      </c>
      <c r="D34" s="43">
        <v>52</v>
      </c>
      <c r="E34" s="44"/>
      <c r="F34" s="45"/>
      <c r="G34" s="46"/>
      <c r="H34" s="47"/>
      <c r="I34" s="14">
        <f t="shared" si="0"/>
        <v>1.56</v>
      </c>
      <c r="J34" s="14">
        <f t="shared" si="4"/>
        <v>0.78</v>
      </c>
      <c r="K34" s="16">
        <v>0</v>
      </c>
      <c r="L34" s="15">
        <f t="shared" si="3"/>
        <v>0</v>
      </c>
      <c r="N34" s="85"/>
      <c r="O34" s="85"/>
    </row>
    <row r="35" spans="2:15" s="58" customFormat="1" ht="63" customHeight="1" thickBot="1">
      <c r="B35" s="59"/>
      <c r="C35" s="60" t="s">
        <v>44</v>
      </c>
      <c r="D35" s="61">
        <f>SUM(D21:D34)</f>
        <v>2252682</v>
      </c>
      <c r="E35" s="61">
        <f>SUM(E22:E27)</f>
        <v>0</v>
      </c>
      <c r="F35" s="61">
        <f>SUM(F22:F27)</f>
        <v>0</v>
      </c>
      <c r="G35" s="62">
        <f>SUM(G22:G27)</f>
        <v>0</v>
      </c>
      <c r="H35" s="63"/>
      <c r="I35" s="64">
        <f>SUM(I21:I27)</f>
        <v>57035.67</v>
      </c>
      <c r="J35" s="64">
        <f>I35/2</f>
        <v>28517.835</v>
      </c>
      <c r="K35" s="64">
        <f>SUM(K21:K27)</f>
        <v>248</v>
      </c>
      <c r="L35" s="65">
        <f t="shared" si="3"/>
        <v>0.8696312325251899</v>
      </c>
      <c r="N35" s="87"/>
      <c r="O35" s="87"/>
    </row>
    <row r="36" spans="2:15" ht="39.75" customHeight="1" thickBot="1">
      <c r="B36" s="4">
        <v>27</v>
      </c>
      <c r="C36" s="75" t="s">
        <v>12</v>
      </c>
      <c r="D36" s="48">
        <v>821678</v>
      </c>
      <c r="E36" s="48"/>
      <c r="F36" s="48"/>
      <c r="G36" s="49"/>
      <c r="H36" s="50"/>
      <c r="I36" s="14">
        <f t="shared" si="0"/>
        <v>24650.34</v>
      </c>
      <c r="J36" s="72">
        <f>I36/2</f>
        <v>12325.17</v>
      </c>
      <c r="K36" s="24">
        <v>1157</v>
      </c>
      <c r="L36" s="55">
        <f t="shared" si="3"/>
        <v>9.387294455167758</v>
      </c>
      <c r="N36" s="86"/>
      <c r="O36" s="86"/>
    </row>
    <row r="37" spans="2:15" s="58" customFormat="1" ht="39.75" customHeight="1" thickBot="1">
      <c r="B37" s="59"/>
      <c r="C37" s="60" t="s">
        <v>13</v>
      </c>
      <c r="D37" s="61">
        <f>SUM(D36:D36)</f>
        <v>821678</v>
      </c>
      <c r="E37" s="61">
        <f>SUM(E36:E36)</f>
        <v>0</v>
      </c>
      <c r="F37" s="61">
        <f>SUM(F36:F36)</f>
        <v>0</v>
      </c>
      <c r="G37" s="62">
        <f>SUM(G36:G36)</f>
        <v>0</v>
      </c>
      <c r="H37" s="63"/>
      <c r="I37" s="64">
        <f>D37*3/100</f>
        <v>24650.34</v>
      </c>
      <c r="J37" s="64">
        <f>I37/2</f>
        <v>12325.17</v>
      </c>
      <c r="K37" s="64">
        <f>SUM(K36:K36)</f>
        <v>1157</v>
      </c>
      <c r="L37" s="65">
        <f t="shared" si="3"/>
        <v>9.387294455167758</v>
      </c>
      <c r="N37" s="87"/>
      <c r="O37" s="87"/>
    </row>
    <row r="38" spans="2:15" ht="39.75" customHeight="1" thickBot="1">
      <c r="B38" s="4">
        <v>28</v>
      </c>
      <c r="C38" s="75" t="s">
        <v>18</v>
      </c>
      <c r="D38" s="48">
        <v>2855080</v>
      </c>
      <c r="E38" s="48"/>
      <c r="F38" s="48"/>
      <c r="G38" s="49"/>
      <c r="H38" s="50"/>
      <c r="I38" s="14">
        <f t="shared" si="0"/>
        <v>85652.4</v>
      </c>
      <c r="J38" s="72">
        <f>I38/2</f>
        <v>42826.2</v>
      </c>
      <c r="K38" s="24">
        <v>2829</v>
      </c>
      <c r="L38" s="55">
        <f t="shared" si="3"/>
        <v>6.605769365481878</v>
      </c>
      <c r="N38" s="86"/>
      <c r="O38" s="86"/>
    </row>
    <row r="39" spans="2:15" s="58" customFormat="1" ht="39.75" customHeight="1" thickBot="1">
      <c r="B39" s="59"/>
      <c r="C39" s="60" t="s">
        <v>15</v>
      </c>
      <c r="D39" s="61">
        <f>D20+D35+D37+D38</f>
        <v>12995003</v>
      </c>
      <c r="E39" s="61">
        <f>E20+E35+E37+E38</f>
        <v>0</v>
      </c>
      <c r="F39" s="61">
        <f>F20+F35+F37+F38</f>
        <v>0</v>
      </c>
      <c r="G39" s="62">
        <f>G20+G35+G37+G38</f>
        <v>0</v>
      </c>
      <c r="H39" s="63"/>
      <c r="I39" s="64">
        <f>I20+I35+I37+I38</f>
        <v>379305.30000000005</v>
      </c>
      <c r="J39" s="64">
        <f>J20+J35+J37+J38</f>
        <v>189652.65000000002</v>
      </c>
      <c r="K39" s="64">
        <f>K20+K35+K37+K38</f>
        <v>20748</v>
      </c>
      <c r="L39" s="65">
        <f t="shared" si="3"/>
        <v>10.940000047455175</v>
      </c>
      <c r="N39" s="87"/>
      <c r="O39" s="87"/>
    </row>
    <row r="40" spans="2:15" ht="21.75" customHeight="1" hidden="1">
      <c r="B40" s="5"/>
      <c r="C40" s="6" t="s">
        <v>3</v>
      </c>
      <c r="D40" s="6"/>
      <c r="E40" s="6"/>
      <c r="F40" s="6"/>
      <c r="G40" s="51"/>
      <c r="H40" s="51"/>
      <c r="I40" s="5"/>
      <c r="J40" s="14">
        <f>I40/4</f>
        <v>0</v>
      </c>
      <c r="K40" s="5">
        <v>11</v>
      </c>
      <c r="L40" s="15" t="e">
        <f t="shared" si="3"/>
        <v>#DIV/0!</v>
      </c>
      <c r="N40" s="86"/>
      <c r="O40" s="86"/>
    </row>
    <row r="41" spans="2:15" ht="21.75" customHeight="1" hidden="1">
      <c r="B41" s="5"/>
      <c r="C41" s="6" t="s">
        <v>10</v>
      </c>
      <c r="D41" s="6"/>
      <c r="E41" s="6"/>
      <c r="F41" s="6"/>
      <c r="G41" s="51"/>
      <c r="H41" s="51"/>
      <c r="I41" s="5"/>
      <c r="J41" s="14">
        <f>I41/4</f>
        <v>0</v>
      </c>
      <c r="K41" s="5">
        <v>34</v>
      </c>
      <c r="L41" s="15" t="e">
        <f t="shared" si="3"/>
        <v>#DIV/0!</v>
      </c>
      <c r="N41" s="86"/>
      <c r="O41" s="86"/>
    </row>
    <row r="42" spans="2:15" ht="21.75" customHeight="1" hidden="1">
      <c r="B42" s="5"/>
      <c r="C42" s="6" t="s">
        <v>11</v>
      </c>
      <c r="D42" s="6"/>
      <c r="E42" s="6"/>
      <c r="F42" s="6"/>
      <c r="G42" s="51"/>
      <c r="H42" s="51"/>
      <c r="I42" s="5"/>
      <c r="J42" s="14">
        <f>I42/4</f>
        <v>0</v>
      </c>
      <c r="K42" s="7">
        <v>161</v>
      </c>
      <c r="L42" s="15" t="e">
        <f t="shared" si="3"/>
        <v>#DIV/0!</v>
      </c>
      <c r="N42" s="86"/>
      <c r="O42" s="86"/>
    </row>
    <row r="43" spans="2:15" ht="33.75" customHeight="1">
      <c r="B43" s="5"/>
      <c r="C43" s="6"/>
      <c r="D43" s="6"/>
      <c r="E43" s="6"/>
      <c r="F43" s="6"/>
      <c r="G43" s="51"/>
      <c r="H43" s="51"/>
      <c r="I43" s="5"/>
      <c r="J43" s="5"/>
      <c r="K43" s="83" t="s">
        <v>39</v>
      </c>
      <c r="L43" s="84"/>
      <c r="N43" s="86"/>
      <c r="O43" s="86"/>
    </row>
    <row r="44" spans="14:15" ht="21.75" customHeight="1">
      <c r="N44" s="86"/>
      <c r="O44" s="86"/>
    </row>
    <row r="45" spans="3:15" ht="21">
      <c r="C45" s="6"/>
      <c r="D45" s="52"/>
      <c r="K45" s="8"/>
      <c r="N45" s="86"/>
      <c r="O45" s="86"/>
    </row>
    <row r="46" spans="2:12" s="10" customFormat="1" ht="38.25">
      <c r="B46" s="9"/>
      <c r="D46" s="53"/>
      <c r="G46" s="54" t="s">
        <v>16</v>
      </c>
      <c r="H46" s="54"/>
      <c r="I46" s="9"/>
      <c r="J46" s="9"/>
      <c r="K46" s="11"/>
      <c r="L46" s="9"/>
    </row>
    <row r="47" spans="2:15" ht="21.75" customHeight="1">
      <c r="B47" s="2"/>
      <c r="N47" s="86"/>
      <c r="O47" s="86"/>
    </row>
    <row r="48" spans="2:15" ht="21.75" customHeight="1">
      <c r="B48" s="2"/>
      <c r="N48" s="86"/>
      <c r="O48" s="86"/>
    </row>
    <row r="49" spans="2:15" ht="21.75" customHeight="1">
      <c r="B49" s="2"/>
      <c r="N49" s="86"/>
      <c r="O49" s="86"/>
    </row>
    <row r="50" spans="2:15" ht="21.75" customHeight="1">
      <c r="B50" s="2"/>
      <c r="N50" s="86"/>
      <c r="O50" s="86"/>
    </row>
    <row r="51" spans="2:15" ht="21.75" customHeight="1">
      <c r="B51" s="2"/>
      <c r="N51" s="86"/>
      <c r="O51" s="86"/>
    </row>
    <row r="52" spans="2:15" ht="21.75" customHeight="1">
      <c r="B52" s="2"/>
      <c r="N52" s="86"/>
      <c r="O52" s="86"/>
    </row>
    <row r="53" spans="2:15" ht="21.75" customHeight="1">
      <c r="B53" s="2"/>
      <c r="N53" s="86"/>
      <c r="O53" s="86"/>
    </row>
    <row r="54" spans="2:15" ht="21.75" customHeight="1">
      <c r="B54" s="2"/>
      <c r="N54" s="86"/>
      <c r="O54" s="86"/>
    </row>
    <row r="55" spans="2:15" ht="21.75" customHeight="1">
      <c r="B55" s="2"/>
      <c r="N55" s="86"/>
      <c r="O55" s="86"/>
    </row>
    <row r="56" spans="2:15" ht="21.75" customHeight="1">
      <c r="B56" s="2"/>
      <c r="N56" s="86"/>
      <c r="O56" s="86"/>
    </row>
    <row r="57" spans="2:15" ht="21.75" customHeight="1">
      <c r="B57" s="2"/>
      <c r="N57" s="86"/>
      <c r="O57" s="86"/>
    </row>
    <row r="58" spans="2:15" ht="21.75" customHeight="1">
      <c r="B58" s="2"/>
      <c r="N58" s="86"/>
      <c r="O58" s="86"/>
    </row>
    <row r="59" spans="2:15" ht="21.75" customHeight="1">
      <c r="B59" s="2"/>
      <c r="N59" s="86"/>
      <c r="O59" s="86"/>
    </row>
    <row r="60" spans="2:15" ht="21.75" customHeight="1">
      <c r="B60" s="2"/>
      <c r="N60" s="86"/>
      <c r="O60" s="86"/>
    </row>
    <row r="61" spans="2:15" ht="21.75" customHeight="1">
      <c r="B61" s="2"/>
      <c r="N61" s="86"/>
      <c r="O61" s="86"/>
    </row>
  </sheetData>
  <sheetProtection/>
  <mergeCells count="4">
    <mergeCell ref="B4:C4"/>
    <mergeCell ref="K4:L4"/>
    <mergeCell ref="B5:L5"/>
    <mergeCell ref="K43:L43"/>
  </mergeCells>
  <printOptions/>
  <pageMargins left="0.5" right="0.17" top="1.46" bottom="0.68" header="0.83" footer="0.5"/>
  <pageSetup fitToHeight="1" fitToWidth="1" horizontalDpi="600" verticalDpi="600" orientation="portrait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MAHENDRU</dc:creator>
  <cp:keywords/>
  <dc:description/>
  <cp:lastModifiedBy>SLPC</cp:lastModifiedBy>
  <cp:lastPrinted>2020-12-08T06:54:44Z</cp:lastPrinted>
  <dcterms:created xsi:type="dcterms:W3CDTF">2006-09-16T08:27:43Z</dcterms:created>
  <dcterms:modified xsi:type="dcterms:W3CDTF">2020-12-08T07:29:16Z</dcterms:modified>
  <cp:category/>
  <cp:version/>
  <cp:contentType/>
  <cp:contentStatus/>
</cp:coreProperties>
</file>