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104" windowHeight="9816"/>
  </bookViews>
  <sheets>
    <sheet name="Sheet3" sheetId="3" r:id="rId1"/>
  </sheets>
  <definedNames>
    <definedName name="_xlnm.Print_Area" localSheetId="0">Sheet3!$A$1:$L$49</definedName>
  </definedNames>
  <calcPr calcId="162913"/>
</workbook>
</file>

<file path=xl/calcChain.xml><?xml version="1.0" encoding="utf-8"?>
<calcChain xmlns="http://schemas.openxmlformats.org/spreadsheetml/2006/main">
  <c r="J19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8" i="3"/>
  <c r="J4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8" i="3"/>
  <c r="I41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8" i="3"/>
  <c r="I8" i="3"/>
  <c r="F42" i="3"/>
  <c r="E42" i="3"/>
  <c r="F39" i="3"/>
  <c r="F45" i="3" s="1"/>
  <c r="E39" i="3"/>
  <c r="E45" i="3" s="1"/>
  <c r="F36" i="3"/>
  <c r="E36" i="3"/>
  <c r="F20" i="3"/>
  <c r="F44" i="3" s="1"/>
  <c r="E20" i="3"/>
  <c r="E44" i="3" s="1"/>
  <c r="E46" i="3" l="1"/>
  <c r="F46" i="3"/>
  <c r="F48" i="3" l="1"/>
  <c r="E48" i="3"/>
  <c r="H42" i="3" l="1"/>
  <c r="J42" i="3" s="1"/>
  <c r="G42" i="3"/>
  <c r="I42" i="3" s="1"/>
  <c r="L9" i="3" l="1"/>
  <c r="L10" i="3"/>
  <c r="L11" i="3"/>
  <c r="L12" i="3"/>
  <c r="L13" i="3"/>
  <c r="L14" i="3"/>
  <c r="L15" i="3"/>
  <c r="L16" i="3"/>
  <c r="L17" i="3"/>
  <c r="L18" i="3"/>
  <c r="L19" i="3"/>
  <c r="L22" i="3"/>
  <c r="L23" i="3"/>
  <c r="L24" i="3"/>
  <c r="L25" i="3"/>
  <c r="L26" i="3"/>
  <c r="L27" i="3"/>
  <c r="L28" i="3"/>
  <c r="L29" i="3"/>
  <c r="L30" i="3"/>
  <c r="L31" i="3"/>
  <c r="L32" i="3"/>
  <c r="L33" i="3"/>
  <c r="L38" i="3"/>
  <c r="L41" i="3"/>
  <c r="K41" i="3"/>
  <c r="K38" i="3"/>
  <c r="K33" i="3"/>
  <c r="K32" i="3"/>
  <c r="K31" i="3"/>
  <c r="K30" i="3"/>
  <c r="K29" i="3"/>
  <c r="K28" i="3"/>
  <c r="K27" i="3"/>
  <c r="K26" i="3"/>
  <c r="K25" i="3"/>
  <c r="K24" i="3"/>
  <c r="K23" i="3"/>
  <c r="K22" i="3"/>
  <c r="K9" i="3"/>
  <c r="K10" i="3"/>
  <c r="K11" i="3"/>
  <c r="K12" i="3"/>
  <c r="K13" i="3"/>
  <c r="K14" i="3"/>
  <c r="K15" i="3"/>
  <c r="K16" i="3"/>
  <c r="K17" i="3"/>
  <c r="K18" i="3"/>
  <c r="K19" i="3"/>
  <c r="L8" i="3"/>
  <c r="K8" i="3"/>
  <c r="C42" i="3" l="1"/>
  <c r="K42" i="3" s="1"/>
  <c r="D39" i="3"/>
  <c r="G39" i="3"/>
  <c r="H39" i="3"/>
  <c r="J39" i="3" s="1"/>
  <c r="C39" i="3"/>
  <c r="C45" i="3" s="1"/>
  <c r="K39" i="3" l="1"/>
  <c r="I39" i="3"/>
  <c r="D45" i="3"/>
  <c r="G45" i="3"/>
  <c r="H45" i="3"/>
  <c r="L39" i="3"/>
  <c r="H36" i="3"/>
  <c r="J36" i="3" s="1"/>
  <c r="G36" i="3"/>
  <c r="I36" i="3" s="1"/>
  <c r="H20" i="3"/>
  <c r="J20" i="3" s="1"/>
  <c r="G20" i="3"/>
  <c r="I20" i="3" s="1"/>
  <c r="D42" i="3"/>
  <c r="L42" i="3" s="1"/>
  <c r="D36" i="3"/>
  <c r="C36" i="3"/>
  <c r="D20" i="3"/>
  <c r="C20" i="3"/>
  <c r="K45" i="3" l="1"/>
  <c r="I45" i="3"/>
  <c r="L45" i="3"/>
  <c r="J45" i="3"/>
  <c r="K36" i="3"/>
  <c r="L36" i="3"/>
  <c r="L20" i="3"/>
  <c r="K20" i="3"/>
  <c r="H44" i="3"/>
  <c r="J44" i="3" s="1"/>
  <c r="G44" i="3"/>
  <c r="I44" i="3" s="1"/>
  <c r="C44" i="3"/>
  <c r="C46" i="3" s="1"/>
  <c r="C48" i="3" s="1"/>
  <c r="D44" i="3"/>
  <c r="D46" i="3" l="1"/>
  <c r="G46" i="3"/>
  <c r="K44" i="3"/>
  <c r="H46" i="3"/>
  <c r="J46" i="3" s="1"/>
  <c r="L44" i="3"/>
  <c r="G48" i="3" l="1"/>
  <c r="I46" i="3"/>
  <c r="D48" i="3"/>
  <c r="K46" i="3"/>
  <c r="H48" i="3"/>
  <c r="L46" i="3"/>
  <c r="L48" i="3" l="1"/>
  <c r="J48" i="3"/>
  <c r="K48" i="3"/>
  <c r="I48" i="3"/>
</calcChain>
</file>

<file path=xl/sharedStrings.xml><?xml version="1.0" encoding="utf-8"?>
<sst xmlns="http://schemas.openxmlformats.org/spreadsheetml/2006/main" count="67" uniqueCount="56">
  <si>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</si>
  <si>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</si>
  <si>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</si>
  <si>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</si>
  <si>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</si>
  <si>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</si>
  <si>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</si>
  <si>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</si>
  <si>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</si>
  <si>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</si>
  <si>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</si>
  <si>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</si>
  <si>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</si>
  <si>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</si>
  <si>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</si>
  <si>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</si>
  <si>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</si>
  <si>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</si>
  <si>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</si>
  <si>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</si>
  <si>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</si>
  <si>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</si>
  <si>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</si>
  <si>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</si>
  <si>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</si>
  <si>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</si>
  <si>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</si>
  <si>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</si>
  <si>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</si>
  <si>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</si>
  <si>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</si>
  <si>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</si>
  <si>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</si>
  <si>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</si>
  <si>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</si>
  <si>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</si>
  <si>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</si>
  <si>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</si>
  <si>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</si>
  <si>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</si>
  <si>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</si>
  <si>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</si>
  <si>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</si>
  <si>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</si>
  <si>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</si>
  <si>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</si>
  <si>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</si>
  <si>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DEC. 20</t>
  </si>
  <si>
    <t>DEC. 19</t>
  </si>
  <si>
    <t>Amount in Lakhs</t>
  </si>
  <si>
    <t>Annexure-51</t>
  </si>
  <si>
    <t>PRIORITY SECTOR OUTSTANDING ADVANCES</t>
  </si>
  <si>
    <t xml:space="preserve">Bank Wise Y-o-Y and Q-o-Q Comparision under Priority Sector Advances </t>
  </si>
  <si>
    <t>Q-o-Q change</t>
  </si>
  <si>
    <t>Y-o-Y change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</si>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</sst>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0" fontId="3" fillId="0" borderId="17" xfId="0" applyFont="1" applyFill="1" applyBorder="1" applyAlignment="1">
      <alignment vertical="center"/>
    </xf>
    <xf numFmtId="10" fontId="3" fillId="0" borderId="17" xfId="0" applyNumberFormat="1" applyFont="1" applyFill="1" applyBorder="1" applyAlignment="1">
      <alignment vertical="center"/>
    </xf>
    <xf numFmtId="10" fontId="2" fillId="0" borderId="32" xfId="0" applyNumberFormat="1" applyFont="1" applyFill="1" applyBorder="1" applyAlignment="1">
      <alignment vertical="center"/>
    </xf>
    <xf numFmtId="10" fontId="3" fillId="0" borderId="10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15" xfId="1" applyFont="1" applyFill="1" applyBorder="1" applyAlignment="1">
      <alignment horizontal="right" vertical="center"/>
    </xf>
    <xf numFmtId="0" fontId="0" fillId="0" borderId="24" xfId="0" applyFill="1" applyBorder="1"/>
    <xf numFmtId="0" fontId="0" fillId="0" borderId="20" xfId="0" applyFill="1" applyBorder="1"/>
    <xf numFmtId="0" fontId="0" fillId="0" borderId="20" xfId="0" applyBorder="1"/>
    <xf numFmtId="1" fontId="5" fillId="0" borderId="11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right" vertical="center"/>
    </xf>
    <xf numFmtId="9" fontId="5" fillId="0" borderId="13" xfId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vertical="center"/>
    </xf>
    <xf numFmtId="9" fontId="5" fillId="0" borderId="15" xfId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9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0" fontId="8" fillId="0" borderId="8" xfId="1" applyNumberFormat="1" applyFont="1" applyFill="1" applyBorder="1" applyAlignment="1">
      <alignment horizontal="right" vertical="center"/>
    </xf>
    <xf numFmtId="10" fontId="8" fillId="2" borderId="8" xfId="1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vertical="center"/>
    </xf>
    <xf numFmtId="10" fontId="8" fillId="0" borderId="34" xfId="1" applyNumberFormat="1" applyFont="1" applyFill="1" applyBorder="1" applyAlignment="1">
      <alignment horizontal="right" vertical="center"/>
    </xf>
    <xf numFmtId="1" fontId="8" fillId="2" borderId="7" xfId="0" applyNumberFormat="1" applyFont="1" applyFill="1" applyBorder="1" applyAlignment="1">
      <alignment vertical="center"/>
    </xf>
    <xf numFmtId="10" fontId="8" fillId="2" borderId="34" xfId="1" applyNumberFormat="1" applyFont="1" applyFill="1" applyBorder="1" applyAlignment="1">
      <alignment horizontal="right" vertical="center"/>
    </xf>
    <xf numFmtId="0" fontId="12" fillId="0" borderId="36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0" fontId="5" fillId="0" borderId="25" xfId="0" applyNumberFormat="1" applyFont="1" applyFill="1" applyBorder="1" applyAlignment="1">
      <alignment horizontal="left" vertical="center"/>
    </xf>
    <xf numFmtId="10" fontId="5" fillId="0" borderId="17" xfId="0" applyNumberFormat="1" applyFont="1" applyFill="1" applyBorder="1" applyAlignment="1">
      <alignment horizontal="left" vertical="center"/>
    </xf>
    <xf numFmtId="10" fontId="5" fillId="0" borderId="27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7" fontId="6" fillId="0" borderId="8" xfId="0" quotePrefix="1" applyNumberFormat="1" applyFont="1" applyFill="1" applyBorder="1" applyAlignment="1">
      <alignment horizontal="center"/>
    </xf>
    <xf numFmtId="0" fontId="6" fillId="0" borderId="7" xfId="0" quotePrefix="1" applyNumberFormat="1" applyFon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9" fontId="5" fillId="0" borderId="38" xfId="1" applyFont="1" applyFill="1" applyBorder="1" applyAlignment="1">
      <alignment horizontal="right" vertical="center"/>
    </xf>
    <xf numFmtId="9" fontId="5" fillId="0" borderId="39" xfId="1" applyFont="1" applyFill="1" applyBorder="1" applyAlignment="1">
      <alignment horizontal="right" vertical="center"/>
    </xf>
    <xf numFmtId="10" fontId="8" fillId="0" borderId="37" xfId="1" applyNumberFormat="1" applyFont="1" applyFill="1" applyBorder="1" applyAlignment="1">
      <alignment horizontal="right" vertical="center"/>
    </xf>
    <xf numFmtId="9" fontId="3" fillId="0" borderId="40" xfId="1" applyFont="1" applyFill="1" applyBorder="1" applyAlignment="1">
      <alignment horizontal="right" vertical="center"/>
    </xf>
    <xf numFmtId="9" fontId="3" fillId="0" borderId="41" xfId="1" applyFont="1" applyFill="1" applyBorder="1" applyAlignment="1">
      <alignment horizontal="right" vertical="center"/>
    </xf>
    <xf numFmtId="9" fontId="5" fillId="0" borderId="41" xfId="1" applyFont="1" applyFill="1" applyBorder="1" applyAlignment="1">
      <alignment horizontal="right" vertical="center"/>
    </xf>
    <xf numFmtId="10" fontId="8" fillId="2" borderId="37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topLeftCell="A25" zoomScale="55" zoomScaleNormal="70" zoomScaleSheetLayoutView="55" workbookViewId="0">
      <selection activeCell="E38" sqref="E38"/>
    </sheetView>
  </sheetViews>
  <sheetFormatPr defaultRowHeight="14.4" x14ac:dyDescent="0.3"/>
  <cols>
    <col min="1" max="1" width="9.33203125" bestFit="1" customWidth="1"/>
    <col min="2" max="2" width="42.33203125" customWidth="1"/>
    <col min="3" max="12" width="25.33203125" customWidth="1"/>
  </cols>
  <sheetData>
    <row r="1" spans="1:12" ht="31.8" customHeight="1" thickBot="1" x14ac:dyDescent="0.4">
      <c r="A1" s="5"/>
      <c r="B1" s="5"/>
      <c r="K1" s="55" t="s">
        <v>50</v>
      </c>
      <c r="L1" s="55"/>
    </row>
    <row r="2" spans="1:12" ht="39" thickBot="1" x14ac:dyDescent="0.75">
      <c r="A2" s="56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83"/>
    </row>
    <row r="3" spans="1:12" ht="26.4" thickBot="1" x14ac:dyDescent="0.55000000000000004">
      <c r="A3" s="15"/>
      <c r="B3" s="16"/>
      <c r="C3" s="17"/>
      <c r="D3" s="17"/>
      <c r="E3" s="17"/>
      <c r="F3" s="17"/>
      <c r="G3" s="17"/>
      <c r="H3" s="17"/>
      <c r="I3" s="17"/>
      <c r="J3" s="17"/>
      <c r="K3" s="81" t="s">
        <v>49</v>
      </c>
      <c r="L3" s="82"/>
    </row>
    <row r="4" spans="1:12" ht="31.8" customHeight="1" thickBot="1" x14ac:dyDescent="0.35">
      <c r="A4" s="64" t="s">
        <v>0</v>
      </c>
      <c r="B4" s="73" t="s">
        <v>1</v>
      </c>
      <c r="C4" s="67" t="s">
        <v>51</v>
      </c>
      <c r="D4" s="68"/>
      <c r="E4" s="68"/>
      <c r="F4" s="68"/>
      <c r="G4" s="68"/>
      <c r="H4" s="68"/>
      <c r="I4" s="68"/>
      <c r="J4" s="68"/>
      <c r="K4" s="68"/>
      <c r="L4" s="69"/>
    </row>
    <row r="5" spans="1:12" ht="24.9" customHeight="1" thickBot="1" x14ac:dyDescent="0.6">
      <c r="A5" s="65"/>
      <c r="B5" s="74"/>
      <c r="C5" s="70" t="s">
        <v>48</v>
      </c>
      <c r="D5" s="71"/>
      <c r="E5" s="78">
        <v>44075</v>
      </c>
      <c r="F5" s="71"/>
      <c r="G5" s="71" t="s">
        <v>47</v>
      </c>
      <c r="H5" s="71"/>
      <c r="I5" s="79" t="s">
        <v>53</v>
      </c>
      <c r="J5" s="80"/>
      <c r="K5" s="72" t="s">
        <v>54</v>
      </c>
      <c r="L5" s="84"/>
    </row>
    <row r="6" spans="1:12" ht="24.9" customHeight="1" thickBot="1" x14ac:dyDescent="0.35">
      <c r="A6" s="66"/>
      <c r="B6" s="75"/>
      <c r="C6" s="29" t="s">
        <v>2</v>
      </c>
      <c r="D6" s="30" t="s">
        <v>3</v>
      </c>
      <c r="E6" s="29" t="s">
        <v>2</v>
      </c>
      <c r="F6" s="30" t="s">
        <v>3</v>
      </c>
      <c r="G6" s="29" t="s">
        <v>2</v>
      </c>
      <c r="H6" s="30" t="s">
        <v>3</v>
      </c>
      <c r="I6" s="29" t="s">
        <v>2</v>
      </c>
      <c r="J6" s="30" t="s">
        <v>3</v>
      </c>
      <c r="K6" s="29" t="s">
        <v>2</v>
      </c>
      <c r="L6" s="30" t="s">
        <v>3</v>
      </c>
    </row>
    <row r="7" spans="1:12" ht="24.9" customHeight="1" x14ac:dyDescent="0.3">
      <c r="A7" s="1" t="s">
        <v>4</v>
      </c>
      <c r="B7" s="61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1:12" ht="24.9" customHeight="1" x14ac:dyDescent="0.3">
      <c r="A8" s="36">
        <v>1</v>
      </c>
      <c r="B8" s="37" t="s">
        <v>30</v>
      </c>
      <c r="C8" s="18">
        <v>482022</v>
      </c>
      <c r="D8" s="19">
        <v>2933949</v>
      </c>
      <c r="E8" s="20">
        <v>527413</v>
      </c>
      <c r="F8" s="20">
        <v>2838126</v>
      </c>
      <c r="G8" s="20">
        <v>543031</v>
      </c>
      <c r="H8" s="20">
        <v>2835343</v>
      </c>
      <c r="I8" s="21">
        <f>(G8-E8)/E8</f>
        <v>2.9612466890273845E-2</v>
      </c>
      <c r="J8" s="21">
        <f>(H8-F8)/F8</f>
        <v>-9.8057661992455585E-4</v>
      </c>
      <c r="K8" s="21">
        <f>(G8-C8)/C8</f>
        <v>0.12656891179240781</v>
      </c>
      <c r="L8" s="85">
        <f>(H8-D8)/D8</f>
        <v>-3.3608627825500718E-2</v>
      </c>
    </row>
    <row r="9" spans="1:12" ht="24.9" customHeight="1" x14ac:dyDescent="0.3">
      <c r="A9" s="36">
        <v>2</v>
      </c>
      <c r="B9" s="37" t="s">
        <v>31</v>
      </c>
      <c r="C9" s="18">
        <v>225611</v>
      </c>
      <c r="D9" s="19">
        <v>955605</v>
      </c>
      <c r="E9" s="20">
        <v>279143</v>
      </c>
      <c r="F9" s="20">
        <v>945975</v>
      </c>
      <c r="G9" s="20">
        <v>269325</v>
      </c>
      <c r="H9" s="20">
        <v>1005250</v>
      </c>
      <c r="I9" s="21">
        <f t="shared" ref="I9:I48" si="0">(G9-E9)/E9</f>
        <v>-3.5171936964208311E-2</v>
      </c>
      <c r="J9" s="21">
        <f t="shared" ref="J9:J48" si="1">(H9-F9)/F9</f>
        <v>6.2660218293295281E-2</v>
      </c>
      <c r="K9" s="21">
        <f t="shared" ref="K9:K19" si="2">(G9-C9)/C9</f>
        <v>0.19375828306243933</v>
      </c>
      <c r="L9" s="85">
        <f t="shared" ref="L9:L48" si="3">(H9-D9)/D9</f>
        <v>5.1951381585487726E-2</v>
      </c>
    </row>
    <row r="10" spans="1:12" ht="24.9" customHeight="1" x14ac:dyDescent="0.3">
      <c r="A10" s="36">
        <v>3</v>
      </c>
      <c r="B10" s="37" t="s">
        <v>6</v>
      </c>
      <c r="C10" s="18">
        <v>86288</v>
      </c>
      <c r="D10" s="19">
        <v>365615</v>
      </c>
      <c r="E10" s="20">
        <v>101343</v>
      </c>
      <c r="F10" s="20">
        <v>392108</v>
      </c>
      <c r="G10" s="20">
        <v>103721</v>
      </c>
      <c r="H10" s="20">
        <v>401233</v>
      </c>
      <c r="I10" s="21">
        <f t="shared" si="0"/>
        <v>2.3464866838360816E-2</v>
      </c>
      <c r="J10" s="21">
        <f t="shared" si="1"/>
        <v>2.3271649647546085E-2</v>
      </c>
      <c r="K10" s="21">
        <f t="shared" si="2"/>
        <v>0.20203272760986463</v>
      </c>
      <c r="L10" s="85">
        <f t="shared" si="3"/>
        <v>9.7419416599428363E-2</v>
      </c>
    </row>
    <row r="11" spans="1:12" ht="24.9" customHeight="1" x14ac:dyDescent="0.3">
      <c r="A11" s="36">
        <v>4</v>
      </c>
      <c r="B11" s="37" t="s">
        <v>32</v>
      </c>
      <c r="C11" s="22">
        <v>50635</v>
      </c>
      <c r="D11" s="20">
        <v>311861</v>
      </c>
      <c r="E11" s="20">
        <v>50767</v>
      </c>
      <c r="F11" s="20">
        <v>277881</v>
      </c>
      <c r="G11" s="20">
        <v>74603</v>
      </c>
      <c r="H11" s="20">
        <v>301661</v>
      </c>
      <c r="I11" s="21">
        <f t="shared" si="0"/>
        <v>0.46951760001575826</v>
      </c>
      <c r="J11" s="21">
        <f t="shared" si="1"/>
        <v>8.5576199884123058E-2</v>
      </c>
      <c r="K11" s="21">
        <f t="shared" si="2"/>
        <v>0.47334847437543204</v>
      </c>
      <c r="L11" s="85">
        <f t="shared" si="3"/>
        <v>-3.2706879026232843E-2</v>
      </c>
    </row>
    <row r="12" spans="1:12" ht="24.9" customHeight="1" x14ac:dyDescent="0.3">
      <c r="A12" s="36">
        <v>5</v>
      </c>
      <c r="B12" s="37" t="s">
        <v>33</v>
      </c>
      <c r="C12" s="22">
        <v>80396</v>
      </c>
      <c r="D12" s="20">
        <v>428851</v>
      </c>
      <c r="E12" s="20">
        <v>86318</v>
      </c>
      <c r="F12" s="20">
        <v>441589</v>
      </c>
      <c r="G12" s="20">
        <v>88134</v>
      </c>
      <c r="H12" s="20">
        <v>434246</v>
      </c>
      <c r="I12" s="21">
        <f t="shared" si="0"/>
        <v>2.103848559975903E-2</v>
      </c>
      <c r="J12" s="21">
        <f t="shared" si="1"/>
        <v>-1.6628584498255165E-2</v>
      </c>
      <c r="K12" s="21">
        <f t="shared" si="2"/>
        <v>9.6248569580576149E-2</v>
      </c>
      <c r="L12" s="85">
        <f t="shared" si="3"/>
        <v>1.2580126897220713E-2</v>
      </c>
    </row>
    <row r="13" spans="1:12" ht="24.9" customHeight="1" x14ac:dyDescent="0.3">
      <c r="A13" s="36">
        <v>6</v>
      </c>
      <c r="B13" s="37" t="s">
        <v>34</v>
      </c>
      <c r="C13" s="22">
        <v>4940</v>
      </c>
      <c r="D13" s="20">
        <v>40736</v>
      </c>
      <c r="E13" s="20">
        <v>6716</v>
      </c>
      <c r="F13" s="20">
        <v>27300</v>
      </c>
      <c r="G13" s="20">
        <v>6845</v>
      </c>
      <c r="H13" s="20">
        <v>26711</v>
      </c>
      <c r="I13" s="21">
        <f t="shared" si="0"/>
        <v>1.9207861822513401E-2</v>
      </c>
      <c r="J13" s="21">
        <f t="shared" si="1"/>
        <v>-2.1575091575091576E-2</v>
      </c>
      <c r="K13" s="21">
        <f t="shared" si="2"/>
        <v>0.38562753036437247</v>
      </c>
      <c r="L13" s="85">
        <f t="shared" si="3"/>
        <v>-0.34429006284367636</v>
      </c>
    </row>
    <row r="14" spans="1:12" ht="24.9" customHeight="1" x14ac:dyDescent="0.3">
      <c r="A14" s="36">
        <v>7</v>
      </c>
      <c r="B14" s="37" t="s">
        <v>35</v>
      </c>
      <c r="C14" s="22">
        <v>108730</v>
      </c>
      <c r="D14" s="20">
        <v>786480</v>
      </c>
      <c r="E14" s="20">
        <v>114032</v>
      </c>
      <c r="F14" s="20">
        <v>727114</v>
      </c>
      <c r="G14" s="20">
        <v>119258</v>
      </c>
      <c r="H14" s="20">
        <v>656926</v>
      </c>
      <c r="I14" s="21">
        <f t="shared" si="0"/>
        <v>4.5829240914830927E-2</v>
      </c>
      <c r="J14" s="21">
        <f t="shared" si="1"/>
        <v>-9.652956757812392E-2</v>
      </c>
      <c r="K14" s="21">
        <f t="shared" si="2"/>
        <v>9.6827002667157172E-2</v>
      </c>
      <c r="L14" s="85">
        <f t="shared" si="3"/>
        <v>-0.16472637575017801</v>
      </c>
    </row>
    <row r="15" spans="1:12" ht="24.9" customHeight="1" x14ac:dyDescent="0.3">
      <c r="A15" s="36">
        <v>8</v>
      </c>
      <c r="B15" s="37" t="s">
        <v>36</v>
      </c>
      <c r="C15" s="18">
        <v>45122</v>
      </c>
      <c r="D15" s="19">
        <v>211453</v>
      </c>
      <c r="E15" s="20">
        <v>52707</v>
      </c>
      <c r="F15" s="20">
        <v>225644</v>
      </c>
      <c r="G15" s="20">
        <v>56453</v>
      </c>
      <c r="H15" s="20">
        <v>219701</v>
      </c>
      <c r="I15" s="21">
        <f t="shared" si="0"/>
        <v>7.1072153603885635E-2</v>
      </c>
      <c r="J15" s="21">
        <f t="shared" si="1"/>
        <v>-2.6337948272500043E-2</v>
      </c>
      <c r="K15" s="21">
        <f t="shared" si="2"/>
        <v>0.25111918797925625</v>
      </c>
      <c r="L15" s="85">
        <f t="shared" si="3"/>
        <v>3.9006304001362006E-2</v>
      </c>
    </row>
    <row r="16" spans="1:12" ht="24.9" customHeight="1" x14ac:dyDescent="0.3">
      <c r="A16" s="36">
        <v>9</v>
      </c>
      <c r="B16" s="37" t="s">
        <v>37</v>
      </c>
      <c r="C16" s="18">
        <v>60350</v>
      </c>
      <c r="D16" s="19">
        <v>374290</v>
      </c>
      <c r="E16" s="20">
        <v>47803</v>
      </c>
      <c r="F16" s="20">
        <v>385440</v>
      </c>
      <c r="G16" s="20">
        <v>46694</v>
      </c>
      <c r="H16" s="20">
        <v>377817</v>
      </c>
      <c r="I16" s="21">
        <f t="shared" si="0"/>
        <v>-2.3199380792000502E-2</v>
      </c>
      <c r="J16" s="21">
        <f t="shared" si="1"/>
        <v>-1.9777397260273971E-2</v>
      </c>
      <c r="K16" s="21">
        <f t="shared" si="2"/>
        <v>-0.22628003314001657</v>
      </c>
      <c r="L16" s="85">
        <f t="shared" si="3"/>
        <v>9.4231745438029344E-3</v>
      </c>
    </row>
    <row r="17" spans="1:12" ht="24.9" customHeight="1" x14ac:dyDescent="0.3">
      <c r="A17" s="36">
        <v>10</v>
      </c>
      <c r="B17" s="37" t="s">
        <v>38</v>
      </c>
      <c r="C17" s="18">
        <v>25607</v>
      </c>
      <c r="D17" s="19">
        <v>468172</v>
      </c>
      <c r="E17" s="20">
        <v>30210</v>
      </c>
      <c r="F17" s="20">
        <v>476722</v>
      </c>
      <c r="G17" s="20">
        <v>41476</v>
      </c>
      <c r="H17" s="20">
        <v>515370</v>
      </c>
      <c r="I17" s="21">
        <f t="shared" si="0"/>
        <v>0.37292287322078782</v>
      </c>
      <c r="J17" s="21">
        <f t="shared" si="1"/>
        <v>8.1070309320736195E-2</v>
      </c>
      <c r="K17" s="21">
        <f t="shared" si="2"/>
        <v>0.61971335962822671</v>
      </c>
      <c r="L17" s="85">
        <f t="shared" si="3"/>
        <v>0.10081337628051229</v>
      </c>
    </row>
    <row r="18" spans="1:12" ht="24.9" customHeight="1" x14ac:dyDescent="0.3">
      <c r="A18" s="36">
        <v>11</v>
      </c>
      <c r="B18" s="37" t="s">
        <v>39</v>
      </c>
      <c r="C18" s="22">
        <v>337481</v>
      </c>
      <c r="D18" s="20">
        <v>1636133</v>
      </c>
      <c r="E18" s="20">
        <v>327580</v>
      </c>
      <c r="F18" s="20">
        <v>1495669</v>
      </c>
      <c r="G18" s="20">
        <v>326042</v>
      </c>
      <c r="H18" s="20">
        <v>1506172</v>
      </c>
      <c r="I18" s="21">
        <f t="shared" si="0"/>
        <v>-4.695036327004091E-3</v>
      </c>
      <c r="J18" s="21">
        <f t="shared" si="1"/>
        <v>7.0222756505617222E-3</v>
      </c>
      <c r="K18" s="21">
        <f t="shared" si="2"/>
        <v>-3.3895241509892406E-2</v>
      </c>
      <c r="L18" s="85">
        <f t="shared" si="3"/>
        <v>-7.9431806582961159E-2</v>
      </c>
    </row>
    <row r="19" spans="1:12" ht="24.9" customHeight="1" thickBot="1" x14ac:dyDescent="0.35">
      <c r="A19" s="38">
        <v>12</v>
      </c>
      <c r="B19" s="39" t="s">
        <v>40</v>
      </c>
      <c r="C19" s="23">
        <v>103863</v>
      </c>
      <c r="D19" s="24">
        <v>519187</v>
      </c>
      <c r="E19" s="25">
        <v>92809</v>
      </c>
      <c r="F19" s="25">
        <v>595294</v>
      </c>
      <c r="G19" s="25">
        <v>91394</v>
      </c>
      <c r="H19" s="25">
        <v>576970</v>
      </c>
      <c r="I19" s="21">
        <f t="shared" si="0"/>
        <v>-1.5246366192933875E-2</v>
      </c>
      <c r="J19" s="21">
        <f t="shared" si="1"/>
        <v>-3.078142900818755E-2</v>
      </c>
      <c r="K19" s="26">
        <f t="shared" si="2"/>
        <v>-0.12005237668852238</v>
      </c>
      <c r="L19" s="86">
        <f t="shared" si="3"/>
        <v>0.11129515954752334</v>
      </c>
    </row>
    <row r="20" spans="1:12" s="35" customFormat="1" ht="24.9" customHeight="1" thickBot="1" x14ac:dyDescent="0.5">
      <c r="A20" s="31"/>
      <c r="B20" s="32" t="s">
        <v>7</v>
      </c>
      <c r="C20" s="33">
        <f>SUM(C8:C19)</f>
        <v>1611045</v>
      </c>
      <c r="D20" s="34">
        <f t="shared" ref="D20" si="4">SUM(D8:D19)</f>
        <v>9032332</v>
      </c>
      <c r="E20" s="34">
        <f>SUM(E8:E19)</f>
        <v>1716841</v>
      </c>
      <c r="F20" s="34">
        <f t="shared" ref="F20" si="5">SUM(F8:F19)</f>
        <v>8828862</v>
      </c>
      <c r="G20" s="34">
        <f>SUM(G8:G19)</f>
        <v>1766976</v>
      </c>
      <c r="H20" s="51">
        <f t="shared" ref="H20" si="6">SUM(H8:H19)</f>
        <v>8857400</v>
      </c>
      <c r="I20" s="52">
        <f t="shared" si="0"/>
        <v>2.9201888817892863E-2</v>
      </c>
      <c r="J20" s="49">
        <f t="shared" si="1"/>
        <v>3.2323531617098559E-3</v>
      </c>
      <c r="K20" s="52">
        <f>(G20-C20)/C20</f>
        <v>9.6788730296174227E-2</v>
      </c>
      <c r="L20" s="87">
        <f t="shared" si="3"/>
        <v>-1.9367312893281603E-2</v>
      </c>
    </row>
    <row r="21" spans="1:12" ht="24.9" customHeight="1" x14ac:dyDescent="0.3">
      <c r="A21" s="1" t="s">
        <v>8</v>
      </c>
      <c r="B21" s="76" t="s">
        <v>9</v>
      </c>
      <c r="C21" s="77"/>
      <c r="D21" s="77"/>
      <c r="E21" s="77"/>
      <c r="F21" s="77"/>
      <c r="G21" s="77"/>
      <c r="H21" s="77"/>
      <c r="I21" s="21"/>
      <c r="J21" s="21"/>
      <c r="K21" s="6"/>
      <c r="L21" s="88"/>
    </row>
    <row r="22" spans="1:12" ht="24.9" customHeight="1" x14ac:dyDescent="0.3">
      <c r="A22" s="36">
        <v>13</v>
      </c>
      <c r="B22" s="37" t="s">
        <v>10</v>
      </c>
      <c r="C22" s="22">
        <v>26627</v>
      </c>
      <c r="D22" s="20">
        <v>201367</v>
      </c>
      <c r="E22" s="20">
        <v>25429</v>
      </c>
      <c r="F22" s="20">
        <v>178851</v>
      </c>
      <c r="G22" s="20">
        <v>39487</v>
      </c>
      <c r="H22" s="20">
        <v>184909</v>
      </c>
      <c r="I22" s="21">
        <f t="shared" si="0"/>
        <v>0.55283337921270992</v>
      </c>
      <c r="J22" s="21">
        <f t="shared" si="1"/>
        <v>3.3871770356330128E-2</v>
      </c>
      <c r="K22" s="21">
        <f t="shared" ref="K22:K36" si="7">(G22-C22)/C22</f>
        <v>0.48296841551808317</v>
      </c>
      <c r="L22" s="85">
        <f t="shared" si="3"/>
        <v>-8.1731366112620246E-2</v>
      </c>
    </row>
    <row r="23" spans="1:12" ht="24.9" customHeight="1" x14ac:dyDescent="0.3">
      <c r="A23" s="36">
        <v>14</v>
      </c>
      <c r="B23" s="37" t="s">
        <v>11</v>
      </c>
      <c r="C23" s="18">
        <v>2735</v>
      </c>
      <c r="D23" s="19">
        <v>27462</v>
      </c>
      <c r="E23" s="20">
        <v>3201</v>
      </c>
      <c r="F23" s="20">
        <v>27102</v>
      </c>
      <c r="G23" s="20">
        <v>3196</v>
      </c>
      <c r="H23" s="20">
        <v>24768</v>
      </c>
      <c r="I23" s="21">
        <f t="shared" si="0"/>
        <v>-1.5620118712902219E-3</v>
      </c>
      <c r="J23" s="21">
        <f t="shared" si="1"/>
        <v>-8.6119105601062645E-2</v>
      </c>
      <c r="K23" s="21">
        <f t="shared" si="7"/>
        <v>0.16855575868372943</v>
      </c>
      <c r="L23" s="85">
        <f t="shared" si="3"/>
        <v>-9.8099191610225039E-2</v>
      </c>
    </row>
    <row r="24" spans="1:12" ht="24.9" customHeight="1" x14ac:dyDescent="0.3">
      <c r="A24" s="36">
        <v>15</v>
      </c>
      <c r="B24" s="37" t="s">
        <v>12</v>
      </c>
      <c r="C24" s="18">
        <v>501644</v>
      </c>
      <c r="D24" s="19">
        <v>1962790</v>
      </c>
      <c r="E24" s="20">
        <v>507401</v>
      </c>
      <c r="F24" s="20">
        <v>2320524</v>
      </c>
      <c r="G24" s="20">
        <v>494444</v>
      </c>
      <c r="H24" s="20">
        <v>2237298</v>
      </c>
      <c r="I24" s="21">
        <f t="shared" si="0"/>
        <v>-2.5536015892755434E-2</v>
      </c>
      <c r="J24" s="21">
        <f t="shared" si="1"/>
        <v>-3.5865175279376556E-2</v>
      </c>
      <c r="K24" s="21">
        <f t="shared" si="7"/>
        <v>-1.4352807967403179E-2</v>
      </c>
      <c r="L24" s="85">
        <f t="shared" si="3"/>
        <v>0.13985602127583693</v>
      </c>
    </row>
    <row r="25" spans="1:12" ht="24.9" customHeight="1" x14ac:dyDescent="0.3">
      <c r="A25" s="36">
        <v>16</v>
      </c>
      <c r="B25" s="37" t="s">
        <v>13</v>
      </c>
      <c r="C25" s="22">
        <v>111121</v>
      </c>
      <c r="D25" s="20">
        <v>824298</v>
      </c>
      <c r="E25" s="20">
        <v>113594</v>
      </c>
      <c r="F25" s="20">
        <v>865829.098</v>
      </c>
      <c r="G25" s="20">
        <v>108966</v>
      </c>
      <c r="H25" s="20">
        <v>847059</v>
      </c>
      <c r="I25" s="21">
        <f t="shared" si="0"/>
        <v>-4.0741588464179447E-2</v>
      </c>
      <c r="J25" s="21">
        <f t="shared" si="1"/>
        <v>-2.1678756284996093E-2</v>
      </c>
      <c r="K25" s="21">
        <f t="shared" si="7"/>
        <v>-1.9393273998614124E-2</v>
      </c>
      <c r="L25" s="85">
        <f t="shared" si="3"/>
        <v>2.7612586710146089E-2</v>
      </c>
    </row>
    <row r="26" spans="1:12" ht="24.9" customHeight="1" x14ac:dyDescent="0.3">
      <c r="A26" s="36">
        <v>17</v>
      </c>
      <c r="B26" s="37" t="s">
        <v>14</v>
      </c>
      <c r="C26" s="22">
        <v>18808</v>
      </c>
      <c r="D26" s="20">
        <v>385724</v>
      </c>
      <c r="E26" s="20">
        <v>18291</v>
      </c>
      <c r="F26" s="20">
        <v>353385</v>
      </c>
      <c r="G26" s="20">
        <v>18612</v>
      </c>
      <c r="H26" s="20">
        <v>353326</v>
      </c>
      <c r="I26" s="21">
        <f t="shared" si="0"/>
        <v>1.7549614564539937E-2</v>
      </c>
      <c r="J26" s="21">
        <f t="shared" si="1"/>
        <v>-1.6695671859303591E-4</v>
      </c>
      <c r="K26" s="21">
        <f t="shared" si="7"/>
        <v>-1.0421097405359422E-2</v>
      </c>
      <c r="L26" s="85">
        <f t="shared" si="3"/>
        <v>-8.3992699443125138E-2</v>
      </c>
    </row>
    <row r="27" spans="1:12" ht="24.9" customHeight="1" x14ac:dyDescent="0.3">
      <c r="A27" s="36">
        <v>18</v>
      </c>
      <c r="B27" s="37" t="s">
        <v>15</v>
      </c>
      <c r="C27" s="22">
        <v>68051</v>
      </c>
      <c r="D27" s="20">
        <v>148145</v>
      </c>
      <c r="E27" s="20">
        <v>63818</v>
      </c>
      <c r="F27" s="20">
        <v>124407</v>
      </c>
      <c r="G27" s="20">
        <v>64275</v>
      </c>
      <c r="H27" s="20">
        <v>146811</v>
      </c>
      <c r="I27" s="21">
        <f t="shared" si="0"/>
        <v>7.160989062646902E-3</v>
      </c>
      <c r="J27" s="21">
        <f t="shared" si="1"/>
        <v>0.18008632954737275</v>
      </c>
      <c r="K27" s="21">
        <f t="shared" si="7"/>
        <v>-5.5487795917767556E-2</v>
      </c>
      <c r="L27" s="85">
        <f t="shared" si="3"/>
        <v>-9.004691349691181E-3</v>
      </c>
    </row>
    <row r="28" spans="1:12" ht="24.9" customHeight="1" x14ac:dyDescent="0.3">
      <c r="A28" s="36">
        <v>19</v>
      </c>
      <c r="B28" s="37" t="s">
        <v>16</v>
      </c>
      <c r="C28" s="22">
        <v>19407</v>
      </c>
      <c r="D28" s="20">
        <v>50424</v>
      </c>
      <c r="E28" s="20">
        <v>19554</v>
      </c>
      <c r="F28" s="20">
        <v>47936</v>
      </c>
      <c r="G28" s="20">
        <v>19228</v>
      </c>
      <c r="H28" s="20">
        <v>50243</v>
      </c>
      <c r="I28" s="21">
        <f t="shared" si="0"/>
        <v>-1.6671780709829193E-2</v>
      </c>
      <c r="J28" s="21">
        <f t="shared" si="1"/>
        <v>4.8126668891855809E-2</v>
      </c>
      <c r="K28" s="21">
        <f t="shared" si="7"/>
        <v>-9.223476065337249E-3</v>
      </c>
      <c r="L28" s="85">
        <f t="shared" si="3"/>
        <v>-3.5895605267333014E-3</v>
      </c>
    </row>
    <row r="29" spans="1:12" ht="24.9" customHeight="1" x14ac:dyDescent="0.3">
      <c r="A29" s="36">
        <v>20</v>
      </c>
      <c r="B29" s="37" t="s">
        <v>17</v>
      </c>
      <c r="C29" s="22">
        <v>44944</v>
      </c>
      <c r="D29" s="20">
        <v>165307</v>
      </c>
      <c r="E29" s="20">
        <v>37041</v>
      </c>
      <c r="F29" s="20">
        <v>192881</v>
      </c>
      <c r="G29" s="20">
        <v>36073</v>
      </c>
      <c r="H29" s="20">
        <v>209504</v>
      </c>
      <c r="I29" s="21">
        <f t="shared" si="0"/>
        <v>-2.613320374719905E-2</v>
      </c>
      <c r="J29" s="21">
        <f t="shared" si="1"/>
        <v>8.6182672217584938E-2</v>
      </c>
      <c r="K29" s="21">
        <f t="shared" si="7"/>
        <v>-0.19737896048415807</v>
      </c>
      <c r="L29" s="85">
        <f t="shared" si="3"/>
        <v>0.26736314856600146</v>
      </c>
    </row>
    <row r="30" spans="1:12" ht="24.9" customHeight="1" x14ac:dyDescent="0.3">
      <c r="A30" s="36">
        <v>21</v>
      </c>
      <c r="B30" s="39" t="s">
        <v>18</v>
      </c>
      <c r="C30" s="48">
        <v>51732</v>
      </c>
      <c r="D30" s="25">
        <v>630542</v>
      </c>
      <c r="E30" s="20">
        <v>61664</v>
      </c>
      <c r="F30" s="20">
        <v>689533</v>
      </c>
      <c r="G30" s="20">
        <v>62945</v>
      </c>
      <c r="H30" s="20">
        <v>664443</v>
      </c>
      <c r="I30" s="21">
        <f t="shared" si="0"/>
        <v>2.0773871302542813E-2</v>
      </c>
      <c r="J30" s="21">
        <f t="shared" si="1"/>
        <v>-3.6386945947474596E-2</v>
      </c>
      <c r="K30" s="21">
        <f t="shared" si="7"/>
        <v>0.21675172040516508</v>
      </c>
      <c r="L30" s="85">
        <f t="shared" si="3"/>
        <v>5.3764856266513568E-2</v>
      </c>
    </row>
    <row r="31" spans="1:12" ht="24.9" customHeight="1" x14ac:dyDescent="0.3">
      <c r="A31" s="36">
        <v>22</v>
      </c>
      <c r="B31" s="37" t="s">
        <v>41</v>
      </c>
      <c r="C31" s="22">
        <v>30890</v>
      </c>
      <c r="D31" s="20">
        <v>13011</v>
      </c>
      <c r="E31" s="20">
        <v>30890</v>
      </c>
      <c r="F31" s="20">
        <v>13011</v>
      </c>
      <c r="G31" s="20">
        <v>30890</v>
      </c>
      <c r="H31" s="20">
        <v>13011</v>
      </c>
      <c r="I31" s="21">
        <f t="shared" si="0"/>
        <v>0</v>
      </c>
      <c r="J31" s="21">
        <f t="shared" si="1"/>
        <v>0</v>
      </c>
      <c r="K31" s="21">
        <f t="shared" si="7"/>
        <v>0</v>
      </c>
      <c r="L31" s="85">
        <f t="shared" si="3"/>
        <v>0</v>
      </c>
    </row>
    <row r="32" spans="1:12" ht="24.9" customHeight="1" x14ac:dyDescent="0.3">
      <c r="A32" s="36">
        <v>23</v>
      </c>
      <c r="B32" s="37" t="s">
        <v>42</v>
      </c>
      <c r="C32" s="22">
        <v>16716</v>
      </c>
      <c r="D32" s="20">
        <v>74897</v>
      </c>
      <c r="E32" s="20">
        <v>18205</v>
      </c>
      <c r="F32" s="20">
        <v>80020</v>
      </c>
      <c r="G32" s="20">
        <v>20456</v>
      </c>
      <c r="H32" s="20">
        <v>90251</v>
      </c>
      <c r="I32" s="21">
        <f t="shared" si="0"/>
        <v>0.12364734962922275</v>
      </c>
      <c r="J32" s="21">
        <f t="shared" si="1"/>
        <v>0.127855536115971</v>
      </c>
      <c r="K32" s="21">
        <f t="shared" si="7"/>
        <v>0.22373773630055038</v>
      </c>
      <c r="L32" s="85">
        <f t="shared" si="3"/>
        <v>0.20500153544200703</v>
      </c>
    </row>
    <row r="33" spans="1:12" ht="24.9" customHeight="1" x14ac:dyDescent="0.3">
      <c r="A33" s="36">
        <v>24</v>
      </c>
      <c r="B33" s="37" t="s">
        <v>43</v>
      </c>
      <c r="C33" s="18">
        <v>20761</v>
      </c>
      <c r="D33" s="19">
        <v>193072</v>
      </c>
      <c r="E33" s="20">
        <v>26240</v>
      </c>
      <c r="F33" s="20">
        <v>220606</v>
      </c>
      <c r="G33" s="20">
        <v>27372</v>
      </c>
      <c r="H33" s="20">
        <v>227316</v>
      </c>
      <c r="I33" s="21">
        <f t="shared" si="0"/>
        <v>4.3140243902439021E-2</v>
      </c>
      <c r="J33" s="21">
        <f t="shared" si="1"/>
        <v>3.0416217147312404E-2</v>
      </c>
      <c r="K33" s="21">
        <f t="shared" si="7"/>
        <v>0.31843360146428401</v>
      </c>
      <c r="L33" s="85">
        <f t="shared" si="3"/>
        <v>0.17736388497555317</v>
      </c>
    </row>
    <row r="34" spans="1:12" ht="24.9" customHeight="1" x14ac:dyDescent="0.3">
      <c r="A34" s="36">
        <v>25</v>
      </c>
      <c r="B34" s="37" t="s">
        <v>44</v>
      </c>
      <c r="C34" s="22">
        <v>161044</v>
      </c>
      <c r="D34" s="20">
        <v>35361</v>
      </c>
      <c r="E34" s="20">
        <v>159091</v>
      </c>
      <c r="F34" s="20">
        <v>35659</v>
      </c>
      <c r="G34" s="20">
        <v>159091</v>
      </c>
      <c r="H34" s="20">
        <v>35659</v>
      </c>
      <c r="I34" s="21">
        <f t="shared" si="0"/>
        <v>0</v>
      </c>
      <c r="J34" s="21">
        <f t="shared" si="1"/>
        <v>0</v>
      </c>
      <c r="K34" s="21">
        <v>0</v>
      </c>
      <c r="L34" s="85">
        <v>0</v>
      </c>
    </row>
    <row r="35" spans="1:12" ht="24.9" customHeight="1" thickBot="1" x14ac:dyDescent="0.35">
      <c r="A35" s="36">
        <v>26</v>
      </c>
      <c r="B35" s="39" t="s">
        <v>45</v>
      </c>
      <c r="C35" s="48">
        <v>68439</v>
      </c>
      <c r="D35" s="25">
        <v>22350.9499392</v>
      </c>
      <c r="E35" s="25">
        <v>68789</v>
      </c>
      <c r="F35" s="25">
        <v>23866</v>
      </c>
      <c r="G35" s="25">
        <v>68789</v>
      </c>
      <c r="H35" s="25">
        <v>23866</v>
      </c>
      <c r="I35" s="21">
        <f t="shared" si="0"/>
        <v>0</v>
      </c>
      <c r="J35" s="21">
        <f t="shared" si="1"/>
        <v>0</v>
      </c>
      <c r="K35" s="26">
        <v>0</v>
      </c>
      <c r="L35" s="86">
        <v>0</v>
      </c>
    </row>
    <row r="36" spans="1:12" s="35" customFormat="1" ht="24.9" customHeight="1" thickBot="1" x14ac:dyDescent="0.55000000000000004">
      <c r="A36" s="31"/>
      <c r="B36" s="32" t="s">
        <v>7</v>
      </c>
      <c r="C36" s="33">
        <f>SUM(C22:C35)</f>
        <v>1142919</v>
      </c>
      <c r="D36" s="34">
        <f t="shared" ref="D36" si="8">SUM(D22:D35)</f>
        <v>4734750.9499391997</v>
      </c>
      <c r="E36" s="34">
        <f>SUM(E22:E35)</f>
        <v>1153208</v>
      </c>
      <c r="F36" s="34">
        <f t="shared" ref="F36" si="9">SUM(F22:F35)</f>
        <v>5173610.0980000002</v>
      </c>
      <c r="G36" s="51">
        <f>SUM(G22:G35)</f>
        <v>1153824</v>
      </c>
      <c r="H36" s="33">
        <f t="shared" ref="H36" si="10">SUM(H22:H35)</f>
        <v>5108464</v>
      </c>
      <c r="I36" s="52">
        <f t="shared" si="0"/>
        <v>5.3416209391540814E-4</v>
      </c>
      <c r="J36" s="49">
        <f t="shared" si="1"/>
        <v>-1.2591999931572777E-2</v>
      </c>
      <c r="K36" s="52">
        <f t="shared" si="7"/>
        <v>9.5413585739671843E-3</v>
      </c>
      <c r="L36" s="87">
        <f t="shared" si="3"/>
        <v>7.8929822077674267E-2</v>
      </c>
    </row>
    <row r="37" spans="1:12" ht="24.9" customHeight="1" x14ac:dyDescent="0.3">
      <c r="A37" s="1" t="s">
        <v>19</v>
      </c>
      <c r="B37" s="58" t="s">
        <v>20</v>
      </c>
      <c r="C37" s="59"/>
      <c r="D37" s="59"/>
      <c r="E37" s="59"/>
      <c r="F37" s="59"/>
      <c r="G37" s="59"/>
      <c r="H37" s="60"/>
      <c r="I37" s="21"/>
      <c r="J37" s="21"/>
      <c r="K37" s="7"/>
      <c r="L37" s="88"/>
    </row>
    <row r="38" spans="1:12" ht="24.9" customHeight="1" thickBot="1" x14ac:dyDescent="0.35">
      <c r="A38" s="38">
        <v>27</v>
      </c>
      <c r="B38" s="39" t="s">
        <v>21</v>
      </c>
      <c r="C38" s="23">
        <v>281036</v>
      </c>
      <c r="D38" s="24">
        <v>628970</v>
      </c>
      <c r="E38" s="25">
        <v>309273</v>
      </c>
      <c r="F38" s="25">
        <v>664846</v>
      </c>
      <c r="G38" s="25">
        <v>312575</v>
      </c>
      <c r="H38" s="25">
        <v>661983</v>
      </c>
      <c r="I38" s="21">
        <f t="shared" si="0"/>
        <v>1.0676651372735414E-2</v>
      </c>
      <c r="J38" s="21">
        <f t="shared" si="1"/>
        <v>-4.306260397144602E-3</v>
      </c>
      <c r="K38" s="26">
        <f t="shared" ref="K38:K39" si="11">(G38-C38)/C38</f>
        <v>0.11222405670447914</v>
      </c>
      <c r="L38" s="86">
        <f t="shared" si="3"/>
        <v>5.2487400034977823E-2</v>
      </c>
    </row>
    <row r="39" spans="1:12" s="35" customFormat="1" ht="24.9" customHeight="1" thickBot="1" x14ac:dyDescent="0.55000000000000004">
      <c r="A39" s="40"/>
      <c r="B39" s="41" t="s">
        <v>7</v>
      </c>
      <c r="C39" s="33">
        <f>C38</f>
        <v>281036</v>
      </c>
      <c r="D39" s="33">
        <f t="shared" ref="D39:H39" si="12">D38</f>
        <v>628970</v>
      </c>
      <c r="E39" s="33">
        <f t="shared" si="12"/>
        <v>309273</v>
      </c>
      <c r="F39" s="33">
        <f t="shared" si="12"/>
        <v>664846</v>
      </c>
      <c r="G39" s="33">
        <f t="shared" si="12"/>
        <v>312575</v>
      </c>
      <c r="H39" s="33">
        <f t="shared" si="12"/>
        <v>661983</v>
      </c>
      <c r="I39" s="52">
        <f t="shared" si="0"/>
        <v>1.0676651372735414E-2</v>
      </c>
      <c r="J39" s="49">
        <f t="shared" si="1"/>
        <v>-4.306260397144602E-3</v>
      </c>
      <c r="K39" s="52">
        <f t="shared" si="11"/>
        <v>0.11222405670447914</v>
      </c>
      <c r="L39" s="87">
        <f t="shared" si="3"/>
        <v>5.2487400034977823E-2</v>
      </c>
    </row>
    <row r="40" spans="1:12" ht="24.9" customHeight="1" x14ac:dyDescent="0.3">
      <c r="A40" s="1" t="s">
        <v>22</v>
      </c>
      <c r="B40" s="46" t="s">
        <v>23</v>
      </c>
      <c r="C40" s="8"/>
      <c r="D40" s="10"/>
      <c r="E40" s="9"/>
      <c r="F40" s="9"/>
      <c r="G40" s="9"/>
      <c r="H40" s="9"/>
      <c r="I40" s="21"/>
      <c r="J40" s="21"/>
      <c r="K40" s="7"/>
      <c r="L40" s="88"/>
    </row>
    <row r="41" spans="1:12" ht="24.6" customHeight="1" thickBot="1" x14ac:dyDescent="0.35">
      <c r="A41" s="38">
        <v>28</v>
      </c>
      <c r="B41" s="39" t="s">
        <v>46</v>
      </c>
      <c r="C41" s="23">
        <v>1353784</v>
      </c>
      <c r="D41" s="24">
        <v>1009118</v>
      </c>
      <c r="E41" s="25">
        <v>1282621</v>
      </c>
      <c r="F41" s="25">
        <v>1001257</v>
      </c>
      <c r="G41" s="25">
        <v>1319502</v>
      </c>
      <c r="H41" s="25">
        <v>964001</v>
      </c>
      <c r="I41" s="21">
        <f t="shared" si="0"/>
        <v>2.8754402118786455E-2</v>
      </c>
      <c r="J41" s="21">
        <f t="shared" si="1"/>
        <v>-3.7209228000403494E-2</v>
      </c>
      <c r="K41" s="26">
        <f t="shared" ref="K41:K42" si="13">(G41-C41)/C41</f>
        <v>-2.5323094378423738E-2</v>
      </c>
      <c r="L41" s="86">
        <f t="shared" si="3"/>
        <v>-4.4709340235730609E-2</v>
      </c>
    </row>
    <row r="42" spans="1:12" s="35" customFormat="1" ht="24.9" customHeight="1" thickBot="1" x14ac:dyDescent="0.55000000000000004">
      <c r="A42" s="40"/>
      <c r="B42" s="41" t="s">
        <v>7</v>
      </c>
      <c r="C42" s="33">
        <f>SUM(C41:C41)</f>
        <v>1353784</v>
      </c>
      <c r="D42" s="34">
        <f>SUM(D41:D41)</f>
        <v>1009118</v>
      </c>
      <c r="E42" s="34">
        <f t="shared" ref="E42:F42" si="14">SUM(E41:E41)</f>
        <v>1282621</v>
      </c>
      <c r="F42" s="34">
        <f t="shared" si="14"/>
        <v>1001257</v>
      </c>
      <c r="G42" s="51">
        <f t="shared" ref="G42:H42" si="15">SUM(G41:G41)</f>
        <v>1319502</v>
      </c>
      <c r="H42" s="33">
        <f t="shared" si="15"/>
        <v>964001</v>
      </c>
      <c r="I42" s="52">
        <f t="shared" si="0"/>
        <v>2.8754402118786455E-2</v>
      </c>
      <c r="J42" s="49">
        <f t="shared" si="1"/>
        <v>-3.7209228000403494E-2</v>
      </c>
      <c r="K42" s="52">
        <f t="shared" si="13"/>
        <v>-2.5323094378423738E-2</v>
      </c>
      <c r="L42" s="87">
        <f t="shared" si="3"/>
        <v>-4.4709340235730609E-2</v>
      </c>
    </row>
    <row r="43" spans="1:12" ht="24.9" customHeight="1" thickBot="1" x14ac:dyDescent="0.35">
      <c r="A43" s="4"/>
      <c r="B43" s="47" t="s">
        <v>24</v>
      </c>
      <c r="C43" s="11"/>
      <c r="D43" s="3"/>
      <c r="E43" s="12"/>
      <c r="F43" s="12"/>
      <c r="G43" s="12"/>
      <c r="H43" s="12"/>
      <c r="I43" s="21"/>
      <c r="J43" s="21"/>
      <c r="K43" s="13"/>
      <c r="L43" s="89"/>
    </row>
    <row r="44" spans="1:12" s="35" customFormat="1" ht="24.9" customHeight="1" thickBot="1" x14ac:dyDescent="0.55000000000000004">
      <c r="A44" s="40"/>
      <c r="B44" s="41" t="s">
        <v>25</v>
      </c>
      <c r="C44" s="33">
        <f t="shared" ref="C44:H44" si="16">C20+C36</f>
        <v>2753964</v>
      </c>
      <c r="D44" s="34">
        <f t="shared" si="16"/>
        <v>13767082.949939199</v>
      </c>
      <c r="E44" s="34">
        <f t="shared" si="16"/>
        <v>2870049</v>
      </c>
      <c r="F44" s="34">
        <f t="shared" si="16"/>
        <v>14002472.098000001</v>
      </c>
      <c r="G44" s="51">
        <f t="shared" si="16"/>
        <v>2920800</v>
      </c>
      <c r="H44" s="33">
        <f t="shared" si="16"/>
        <v>13965864</v>
      </c>
      <c r="I44" s="52">
        <f t="shared" si="0"/>
        <v>1.7682973356900875E-2</v>
      </c>
      <c r="J44" s="49">
        <f t="shared" si="1"/>
        <v>-2.614402495772869E-3</v>
      </c>
      <c r="K44" s="52">
        <f t="shared" ref="K44:K48" si="17">(G44-C44)/C44</f>
        <v>6.0580312596678822E-2</v>
      </c>
      <c r="L44" s="87">
        <f t="shared" si="3"/>
        <v>1.4438864847667611E-2</v>
      </c>
    </row>
    <row r="45" spans="1:12" ht="24.9" customHeight="1" thickBot="1" x14ac:dyDescent="0.35">
      <c r="A45" s="4"/>
      <c r="B45" s="47" t="s">
        <v>26</v>
      </c>
      <c r="C45" s="27">
        <f>C39</f>
        <v>281036</v>
      </c>
      <c r="D45" s="27">
        <f t="shared" ref="D45:H45" si="18">D39</f>
        <v>628970</v>
      </c>
      <c r="E45" s="27">
        <f t="shared" si="18"/>
        <v>309273</v>
      </c>
      <c r="F45" s="27">
        <f t="shared" si="18"/>
        <v>664846</v>
      </c>
      <c r="G45" s="27">
        <f t="shared" si="18"/>
        <v>312575</v>
      </c>
      <c r="H45" s="27">
        <f t="shared" si="18"/>
        <v>661983</v>
      </c>
      <c r="I45" s="52">
        <f t="shared" si="0"/>
        <v>1.0676651372735414E-2</v>
      </c>
      <c r="J45" s="49">
        <f t="shared" si="1"/>
        <v>-4.306260397144602E-3</v>
      </c>
      <c r="K45" s="28">
        <f t="shared" si="17"/>
        <v>0.11222405670447914</v>
      </c>
      <c r="L45" s="90">
        <f t="shared" si="3"/>
        <v>5.2487400034977823E-2</v>
      </c>
    </row>
    <row r="46" spans="1:12" s="35" customFormat="1" ht="24.9" customHeight="1" thickBot="1" x14ac:dyDescent="0.55000000000000004">
      <c r="A46" s="42"/>
      <c r="B46" s="43" t="s">
        <v>27</v>
      </c>
      <c r="C46" s="44">
        <f>C44+C45</f>
        <v>3035000</v>
      </c>
      <c r="D46" s="45">
        <f t="shared" ref="D46" si="19">D44+D45</f>
        <v>14396052.949939199</v>
      </c>
      <c r="E46" s="45">
        <f>E44+E45</f>
        <v>3179322</v>
      </c>
      <c r="F46" s="45">
        <f t="shared" ref="F46" si="20">F44+F45</f>
        <v>14667318.098000001</v>
      </c>
      <c r="G46" s="53">
        <f>G44+G45</f>
        <v>3233375</v>
      </c>
      <c r="H46" s="44">
        <f t="shared" ref="H46" si="21">H44+H45</f>
        <v>14627847</v>
      </c>
      <c r="I46" s="54">
        <f t="shared" si="0"/>
        <v>1.7001423573956963E-2</v>
      </c>
      <c r="J46" s="50">
        <f t="shared" si="1"/>
        <v>-2.6910917003554551E-3</v>
      </c>
      <c r="K46" s="54">
        <f t="shared" si="17"/>
        <v>6.5362438220757824E-2</v>
      </c>
      <c r="L46" s="91">
        <f t="shared" si="3"/>
        <v>1.6101222388306108E-2</v>
      </c>
    </row>
    <row r="47" spans="1:12" ht="24.9" customHeight="1" thickBot="1" x14ac:dyDescent="0.35">
      <c r="A47" s="2"/>
      <c r="B47" s="47" t="s">
        <v>28</v>
      </c>
      <c r="C47" s="11"/>
      <c r="D47" s="3"/>
      <c r="E47" s="12"/>
      <c r="F47" s="12"/>
      <c r="G47" s="12"/>
      <c r="H47" s="12"/>
      <c r="I47" s="21"/>
      <c r="J47" s="21"/>
      <c r="K47" s="14"/>
      <c r="L47" s="89"/>
    </row>
    <row r="48" spans="1:12" s="35" customFormat="1" ht="24.9" customHeight="1" thickBot="1" x14ac:dyDescent="0.55000000000000004">
      <c r="A48" s="42"/>
      <c r="B48" s="43" t="s">
        <v>29</v>
      </c>
      <c r="C48" s="44">
        <f>C46+C42</f>
        <v>4388784</v>
      </c>
      <c r="D48" s="45">
        <f t="shared" ref="D48" si="22">D46+D42</f>
        <v>15405170.949939199</v>
      </c>
      <c r="E48" s="45">
        <f>E46+E42</f>
        <v>4461943</v>
      </c>
      <c r="F48" s="45">
        <f t="shared" ref="F48" si="23">F46+F42</f>
        <v>15668575.098000001</v>
      </c>
      <c r="G48" s="53">
        <f>G46+G42</f>
        <v>4552877</v>
      </c>
      <c r="H48" s="44">
        <f t="shared" ref="H48" si="24">H46+H42</f>
        <v>15591848</v>
      </c>
      <c r="I48" s="54">
        <f t="shared" si="0"/>
        <v>2.0379910724991332E-2</v>
      </c>
      <c r="J48" s="50">
        <f t="shared" si="1"/>
        <v>-4.8968778283990169E-3</v>
      </c>
      <c r="K48" s="54">
        <f t="shared" si="17"/>
        <v>3.7389172034896223E-2</v>
      </c>
      <c r="L48" s="91">
        <f t="shared" si="3"/>
        <v>1.2117817495659662E-2</v>
      </c>
    </row>
    <row r="49" spans="11:11" ht="24" customHeight="1" x14ac:dyDescent="0.35">
      <c r="K49" s="92" t="s">
        <v>55</v>
      </c>
    </row>
  </sheetData>
  <mergeCells count="14">
    <mergeCell ref="K1:L1"/>
    <mergeCell ref="A2:L2"/>
    <mergeCell ref="B37:H37"/>
    <mergeCell ref="B7:L7"/>
    <mergeCell ref="A4:A6"/>
    <mergeCell ref="C4:L4"/>
    <mergeCell ref="C5:D5"/>
    <mergeCell ref="G5:H5"/>
    <mergeCell ref="K5:L5"/>
    <mergeCell ref="B4:B6"/>
    <mergeCell ref="B21:H21"/>
    <mergeCell ref="E5:F5"/>
    <mergeCell ref="I5:J5"/>
    <mergeCell ref="K3:L3"/>
  </mergeCells>
  <pageMargins left="0.7" right="0.31" top="0.54" bottom="0.55000000000000004" header="0.27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2021-03-15T12:46:51Z</dcterms:modified>
</cp:coreProperties>
</file>