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0" yWindow="0" windowWidth="21264" windowHeight="7680" activeTab="1"/>
  </bookViews>
  <sheets>
    <sheet name="WS1" sheetId="1" r:id="rId1"/>
    <sheet name="WS2" sheetId="2" r:id="rId2"/>
  </sheets>
  <externalReferences>
    <externalReference r:id="rId3"/>
  </externalReferences>
  <definedNames>
    <definedName name="_xlnm.Print_Area" localSheetId="0">'WS1'!$B$595:$M$644</definedName>
    <definedName name="_xlnm.Print_Area" localSheetId="1">'WS2'!$A$1:$J$51</definedName>
    <definedName name="REP1C" localSheetId="0">'WS1'!$B$598:$K$600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6" i="1" l="1"/>
  <c r="D626" i="1"/>
  <c r="E602" i="1" l="1"/>
  <c r="D602" i="1"/>
  <c r="E606" i="1" l="1"/>
  <c r="D606" i="1"/>
  <c r="E636" i="1" l="1"/>
  <c r="D636" i="1"/>
  <c r="E633" i="1"/>
  <c r="D633" i="1"/>
  <c r="J44" i="2" l="1"/>
  <c r="I44" i="2"/>
  <c r="H44" i="2"/>
  <c r="G44" i="2"/>
  <c r="F44" i="2"/>
  <c r="E44" i="2"/>
  <c r="D44" i="2"/>
  <c r="C44" i="2"/>
  <c r="J41" i="2"/>
  <c r="J47" i="2" s="1"/>
  <c r="I41" i="2"/>
  <c r="I47" i="2" s="1"/>
  <c r="H41" i="2"/>
  <c r="H47" i="2" s="1"/>
  <c r="G41" i="2"/>
  <c r="G47" i="2" s="1"/>
  <c r="F41" i="2"/>
  <c r="F47" i="2" s="1"/>
  <c r="E41" i="2"/>
  <c r="E47" i="2" s="1"/>
  <c r="D41" i="2"/>
  <c r="D47" i="2" s="1"/>
  <c r="C41" i="2"/>
  <c r="C47" i="2" s="1"/>
  <c r="J38" i="2"/>
  <c r="I38" i="2"/>
  <c r="H38" i="2"/>
  <c r="G38" i="2"/>
  <c r="F38" i="2"/>
  <c r="E38" i="2"/>
  <c r="D38" i="2"/>
  <c r="C38" i="2"/>
  <c r="J21" i="2"/>
  <c r="I21" i="2"/>
  <c r="H21" i="2"/>
  <c r="G21" i="2"/>
  <c r="F21" i="2"/>
  <c r="E21" i="2"/>
  <c r="D21" i="2"/>
  <c r="C21" i="2"/>
  <c r="M637" i="1"/>
  <c r="L637" i="1"/>
  <c r="K637" i="1"/>
  <c r="J637" i="1"/>
  <c r="I637" i="1"/>
  <c r="H637" i="1"/>
  <c r="G637" i="1"/>
  <c r="F637" i="1"/>
  <c r="E637" i="1"/>
  <c r="D637" i="1"/>
  <c r="M634" i="1"/>
  <c r="M640" i="1" s="1"/>
  <c r="L634" i="1"/>
  <c r="L640" i="1" s="1"/>
  <c r="K634" i="1"/>
  <c r="K640" i="1" s="1"/>
  <c r="J634" i="1"/>
  <c r="J640" i="1" s="1"/>
  <c r="I634" i="1"/>
  <c r="I640" i="1" s="1"/>
  <c r="H634" i="1"/>
  <c r="H640" i="1" s="1"/>
  <c r="G634" i="1"/>
  <c r="G640" i="1" s="1"/>
  <c r="F634" i="1"/>
  <c r="F640" i="1" s="1"/>
  <c r="E634" i="1"/>
  <c r="E640" i="1" s="1"/>
  <c r="D634" i="1"/>
  <c r="D640" i="1" s="1"/>
  <c r="M631" i="1"/>
  <c r="L631" i="1"/>
  <c r="K631" i="1"/>
  <c r="J631" i="1"/>
  <c r="I631" i="1"/>
  <c r="H631" i="1"/>
  <c r="G631" i="1"/>
  <c r="F631" i="1"/>
  <c r="E630" i="1"/>
  <c r="D630" i="1"/>
  <c r="E629" i="1"/>
  <c r="D629" i="1"/>
  <c r="E628" i="1"/>
  <c r="D628" i="1"/>
  <c r="E627" i="1"/>
  <c r="D627" i="1"/>
  <c r="E625" i="1"/>
  <c r="D625" i="1"/>
  <c r="E624" i="1"/>
  <c r="D624" i="1"/>
  <c r="E623" i="1"/>
  <c r="D623" i="1"/>
  <c r="E622" i="1"/>
  <c r="D622" i="1"/>
  <c r="E621" i="1"/>
  <c r="D621" i="1"/>
  <c r="E620" i="1"/>
  <c r="D620" i="1"/>
  <c r="E619" i="1"/>
  <c r="D619" i="1"/>
  <c r="E618" i="1"/>
  <c r="D618" i="1"/>
  <c r="E617" i="1"/>
  <c r="D617" i="1"/>
  <c r="E616" i="1"/>
  <c r="D616" i="1"/>
  <c r="M614" i="1"/>
  <c r="L614" i="1"/>
  <c r="K614" i="1"/>
  <c r="K639" i="1" s="1"/>
  <c r="J614" i="1"/>
  <c r="J639" i="1" s="1"/>
  <c r="I614" i="1"/>
  <c r="H614" i="1"/>
  <c r="G614" i="1"/>
  <c r="F614" i="1"/>
  <c r="E613" i="1"/>
  <c r="D613" i="1"/>
  <c r="E612" i="1"/>
  <c r="D612" i="1"/>
  <c r="E611" i="1"/>
  <c r="D611" i="1"/>
  <c r="E610" i="1"/>
  <c r="D610" i="1"/>
  <c r="E609" i="1"/>
  <c r="D609" i="1"/>
  <c r="E608" i="1"/>
  <c r="D608" i="1"/>
  <c r="E607" i="1"/>
  <c r="D607" i="1"/>
  <c r="E605" i="1"/>
  <c r="D605" i="1"/>
  <c r="E604" i="1"/>
  <c r="D604" i="1"/>
  <c r="E603" i="1"/>
  <c r="D603" i="1"/>
  <c r="F639" i="1" l="1"/>
  <c r="M639" i="1"/>
  <c r="M641" i="1" s="1"/>
  <c r="M643" i="1" s="1"/>
  <c r="H639" i="1"/>
  <c r="H641" i="1" s="1"/>
  <c r="H643" i="1" s="1"/>
  <c r="G639" i="1"/>
  <c r="H46" i="2"/>
  <c r="H48" i="2" s="1"/>
  <c r="H50" i="2" s="1"/>
  <c r="L639" i="1"/>
  <c r="L641" i="1" s="1"/>
  <c r="L643" i="1" s="1"/>
  <c r="I639" i="1"/>
  <c r="I641" i="1" s="1"/>
  <c r="I643" i="1" s="1"/>
  <c r="I46" i="2"/>
  <c r="I48" i="2" s="1"/>
  <c r="I50" i="2" s="1"/>
  <c r="D46" i="2"/>
  <c r="D48" i="2" s="1"/>
  <c r="D50" i="2" s="1"/>
  <c r="J46" i="2"/>
  <c r="J48" i="2" s="1"/>
  <c r="J50" i="2" s="1"/>
  <c r="E46" i="2"/>
  <c r="E48" i="2" s="1"/>
  <c r="E50" i="2" s="1"/>
  <c r="C46" i="2"/>
  <c r="C48" i="2" s="1"/>
  <c r="C50" i="2" s="1"/>
  <c r="F641" i="1"/>
  <c r="F643" i="1" s="1"/>
  <c r="J641" i="1"/>
  <c r="J643" i="1" s="1"/>
  <c r="G46" i="2"/>
  <c r="G48" i="2" s="1"/>
  <c r="G50" i="2" s="1"/>
  <c r="G641" i="1"/>
  <c r="G643" i="1" s="1"/>
  <c r="F46" i="2"/>
  <c r="F48" i="2" s="1"/>
  <c r="F50" i="2" s="1"/>
  <c r="E614" i="1"/>
  <c r="E631" i="1"/>
  <c r="D631" i="1"/>
  <c r="D614" i="1"/>
  <c r="K641" i="1"/>
  <c r="K643" i="1" s="1"/>
  <c r="D639" i="1" l="1"/>
  <c r="D641" i="1" s="1"/>
  <c r="D643" i="1" s="1"/>
  <c r="E639" i="1"/>
  <c r="E641" i="1" s="1"/>
  <c r="E643" i="1" s="1"/>
</calcChain>
</file>

<file path=xl/connections.xml><?xml version="1.0" encoding="utf-8"?>
<connections xmlns="http://schemas.openxmlformats.org/spreadsheetml/2006/main">
  <connection id="1" name="REP1C" type="6" refreshedVersion="0" background="1" saveData="1">
    <textPr sourceFile="C:\SLBC\REP1C.TXT" delimited="0">
      <textFields count="10">
        <textField/>
        <textField position="2"/>
        <textField position="11"/>
        <textField position="18"/>
        <textField position="27"/>
        <textField position="36"/>
        <textField position="45"/>
        <textField position="54"/>
        <textField position="62"/>
        <textField position="70"/>
      </textFields>
    </textPr>
  </connection>
</connections>
</file>

<file path=xl/sharedStrings.xml><?xml version="1.0" encoding="utf-8"?>
<sst xmlns="http://schemas.openxmlformats.org/spreadsheetml/2006/main" count="136" uniqueCount="68">
  <si>
    <t>Sr.No.</t>
  </si>
  <si>
    <t>BANK NAME</t>
  </si>
  <si>
    <t>WEAKER SEC. ADV</t>
  </si>
  <si>
    <t>Out of which assistance under/to</t>
  </si>
  <si>
    <t>ADVANCES</t>
  </si>
  <si>
    <t>NRLM</t>
  </si>
  <si>
    <t>D.R.I.</t>
  </si>
  <si>
    <t>SC/ST</t>
  </si>
  <si>
    <t>WOMEN</t>
  </si>
  <si>
    <t>NUMBER</t>
  </si>
  <si>
    <t>AMOUNT</t>
  </si>
  <si>
    <t>A.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</si>
  <si>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</si>
  <si>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</si>
  <si>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</si>
  <si>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</si>
  <si>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</si>
  <si>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</si>
  <si>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</si>
  <si>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</si>
  <si>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</si>
  <si>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</si>
  <si>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</si>
  <si>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</si>
  <si>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</si>
  <si>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</si>
  <si>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</si>
  <si>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</si>
  <si>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</si>
  <si>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</si>
  <si>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</si>
  <si>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</si>
  <si>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</si>
  <si>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</si>
  <si>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</si>
  <si>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</si>
  <si>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</si>
  <si>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</si>
  <si>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</si>
  <si>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CAPITAL SMALL FIN. Bank</t>
  </si>
  <si>
    <t>Ujjivan Small Finance Bank</t>
  </si>
  <si>
    <t>Jana Small Finance Bank</t>
  </si>
  <si>
    <t>C.</t>
  </si>
  <si>
    <t xml:space="preserve">REGIONAL RURAL BANKS </t>
  </si>
  <si>
    <t>Punjab Gramin Bank</t>
  </si>
  <si>
    <t>D.</t>
  </si>
  <si>
    <t xml:space="preserve">COOPERATIVE BANKS  </t>
  </si>
  <si>
    <t>Pb. State Coop. Bank</t>
  </si>
  <si>
    <t>SCHEDULED COMMERCIAL BANKS</t>
  </si>
  <si>
    <t>Comm.Bks (A+B)</t>
  </si>
  <si>
    <t>RRBs ( C)</t>
  </si>
  <si>
    <t>TOTAL (A+B+C)</t>
  </si>
  <si>
    <t>SYSTEM</t>
  </si>
  <si>
    <t>G. TOTAL (A+B+C+D)</t>
  </si>
  <si>
    <t>SLBC PUNJAB</t>
  </si>
  <si>
    <t>SN</t>
  </si>
  <si>
    <t>Out of Weaker Sector Advances,  Assistance under/to</t>
  </si>
  <si>
    <t>SMALL FARMERS</t>
  </si>
  <si>
    <t>ARTISANS/VILL. INDS.</t>
  </si>
  <si>
    <t>PMEGP</t>
  </si>
  <si>
    <t>NULM</t>
  </si>
  <si>
    <t>PRIVATE SECTOR BANKS &amp; SMALL FINANCE BANKS</t>
  </si>
  <si>
    <t>WEAKER SECTOR ADVANCES AS ON JUNE 2021</t>
  </si>
  <si>
    <t>RBL Bank</t>
  </si>
  <si>
    <t xml:space="preserve">                                                                                                 Annexure -51</t>
  </si>
  <si>
    <t xml:space="preserve">                                                                                                                  Annexure -51 Contd.</t>
  </si>
  <si>
    <t>(Amount in lakh)</t>
  </si>
  <si>
    <t>(Amount in lacs)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</si>
</sst>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29">
    <font>
      <sz val="14"/>
      <name val="Times New Roman"/>
      <family val="1"/>
    </font>
    <font>
      <sz val="14"/>
      <name val="Times New Roman"/>
      <family val="1"/>
    </font>
    <font>
      <b/>
      <sz val="18"/>
      <name val="Tahom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6"/>
      <name val="Tahoma"/>
      <family val="2"/>
    </font>
    <font>
      <b/>
      <sz val="14"/>
      <name val="Rupee Foradian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ahoma"/>
      <family val="2"/>
    </font>
    <font>
      <b/>
      <sz val="14"/>
      <name val="Arial"/>
      <family val="2"/>
    </font>
    <font>
      <b/>
      <sz val="10"/>
      <name val="Rupee Foradian"/>
      <family val="2"/>
    </font>
    <font>
      <b/>
      <sz val="11"/>
      <name val="Tahoma"/>
      <family val="2"/>
    </font>
    <font>
      <sz val="11"/>
      <name val="Tahoma"/>
      <family val="2"/>
    </font>
    <font>
      <u/>
      <sz val="14"/>
      <color indexed="12"/>
      <name val="Times New Roman"/>
      <family val="1"/>
    </font>
    <font>
      <u/>
      <sz val="14"/>
      <name val="Times New Roman"/>
      <family val="1"/>
    </font>
    <font>
      <u/>
      <sz val="14"/>
      <color rgb="FFFF0000"/>
      <name val="Times New Roman"/>
      <family val="1"/>
    </font>
    <font>
      <u/>
      <sz val="10"/>
      <name val="Times New Roman"/>
      <family val="1"/>
    </font>
    <font>
      <sz val="14"/>
      <name val="Tahoma"/>
      <family val="2"/>
    </font>
    <font>
      <b/>
      <sz val="14"/>
      <name val="Times New Roman"/>
      <family val="1"/>
    </font>
    <font>
      <sz val="12"/>
      <name val="Arial"/>
      <family val="2"/>
    </font>
    <font>
      <b/>
      <sz val="14"/>
      <color theme="1"/>
      <name val="Tahoma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10" fillId="0" borderId="0" xfId="0" applyFont="1"/>
    <xf numFmtId="0" fontId="1" fillId="0" borderId="0" xfId="0" applyFont="1"/>
    <xf numFmtId="0" fontId="7" fillId="0" borderId="15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right" vertical="center"/>
    </xf>
    <xf numFmtId="1" fontId="9" fillId="0" borderId="17" xfId="0" applyNumberFormat="1" applyFont="1" applyFill="1" applyBorder="1" applyAlignment="1">
      <alignment horizontal="right" vertical="center"/>
    </xf>
    <xf numFmtId="0" fontId="10" fillId="0" borderId="0" xfId="0" applyFont="1" applyFill="1"/>
    <xf numFmtId="1" fontId="9" fillId="0" borderId="11" xfId="0" applyNumberFormat="1" applyFont="1" applyFill="1" applyBorder="1" applyAlignment="1">
      <alignment vertical="center"/>
    </xf>
    <xf numFmtId="1" fontId="9" fillId="0" borderId="20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right" vertical="center"/>
    </xf>
    <xf numFmtId="1" fontId="9" fillId="0" borderId="24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vertical="center"/>
    </xf>
    <xf numFmtId="1" fontId="9" fillId="0" borderId="23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Border="1"/>
    <xf numFmtId="0" fontId="1" fillId="0" borderId="0" xfId="0" applyFont="1" applyBorder="1"/>
    <xf numFmtId="0" fontId="10" fillId="0" borderId="0" xfId="0" applyFont="1" applyFill="1" applyAlignment="1">
      <alignment horizontal="center"/>
    </xf>
    <xf numFmtId="0" fontId="10" fillId="2" borderId="0" xfId="0" applyFont="1" applyFill="1"/>
    <xf numFmtId="0" fontId="16" fillId="0" borderId="26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6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right" wrapText="1"/>
    </xf>
    <xf numFmtId="1" fontId="9" fillId="0" borderId="17" xfId="0" applyNumberFormat="1" applyFont="1" applyFill="1" applyBorder="1" applyAlignment="1">
      <alignment horizontal="right" wrapText="1"/>
    </xf>
    <xf numFmtId="1" fontId="9" fillId="0" borderId="16" xfId="0" applyNumberFormat="1" applyFont="1" applyFill="1" applyBorder="1"/>
    <xf numFmtId="1" fontId="9" fillId="0" borderId="17" xfId="0" applyNumberFormat="1" applyFont="1" applyFill="1" applyBorder="1"/>
    <xf numFmtId="0" fontId="9" fillId="0" borderId="10" xfId="0" applyFont="1" applyFill="1" applyBorder="1" applyAlignment="1">
      <alignment horizontal="center"/>
    </xf>
    <xf numFmtId="1" fontId="9" fillId="0" borderId="11" xfId="0" applyNumberFormat="1" applyFont="1" applyFill="1" applyBorder="1"/>
    <xf numFmtId="1" fontId="9" fillId="0" borderId="22" xfId="0" applyNumberFormat="1" applyFont="1" applyFill="1" applyBorder="1" applyAlignment="1">
      <alignment horizontal="right"/>
    </xf>
    <xf numFmtId="1" fontId="9" fillId="0" borderId="23" xfId="0" applyNumberFormat="1" applyFont="1" applyFill="1" applyBorder="1" applyAlignment="1">
      <alignment horizontal="right"/>
    </xf>
    <xf numFmtId="1" fontId="9" fillId="0" borderId="16" xfId="0" applyNumberFormat="1" applyFont="1" applyFill="1" applyBorder="1" applyAlignment="1">
      <alignment horizontal="right"/>
    </xf>
    <xf numFmtId="1" fontId="9" fillId="0" borderId="17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/>
    </xf>
    <xf numFmtId="1" fontId="9" fillId="0" borderId="12" xfId="0" applyNumberFormat="1" applyFont="1" applyFill="1" applyBorder="1"/>
    <xf numFmtId="0" fontId="9" fillId="0" borderId="34" xfId="0" applyFont="1" applyFill="1" applyBorder="1" applyAlignment="1">
      <alignment horizontal="center"/>
    </xf>
    <xf numFmtId="1" fontId="9" fillId="0" borderId="22" xfId="0" applyNumberFormat="1" applyFont="1" applyFill="1" applyBorder="1"/>
    <xf numFmtId="1" fontId="9" fillId="0" borderId="23" xfId="0" applyNumberFormat="1" applyFont="1" applyFill="1" applyBorder="1"/>
    <xf numFmtId="0" fontId="9" fillId="0" borderId="25" xfId="0" applyFont="1" applyFill="1" applyBorder="1" applyAlignment="1">
      <alignment horizontal="center"/>
    </xf>
    <xf numFmtId="1" fontId="13" fillId="0" borderId="11" xfId="0" applyNumberFormat="1" applyFont="1" applyFill="1" applyBorder="1"/>
    <xf numFmtId="1" fontId="13" fillId="0" borderId="12" xfId="0" applyNumberFormat="1" applyFont="1" applyFill="1" applyBorder="1"/>
    <xf numFmtId="1" fontId="9" fillId="0" borderId="24" xfId="0" applyNumberFormat="1" applyFont="1" applyFill="1" applyBorder="1"/>
    <xf numFmtId="1" fontId="9" fillId="0" borderId="35" xfId="0" applyNumberFormat="1" applyFont="1" applyFill="1" applyBorder="1"/>
    <xf numFmtId="0" fontId="2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7" fillId="0" borderId="0" xfId="0" applyFont="1" applyFill="1" applyBorder="1" applyAlignment="1"/>
    <xf numFmtId="0" fontId="11" fillId="3" borderId="0" xfId="0" applyFont="1" applyFill="1"/>
    <xf numFmtId="0" fontId="10" fillId="3" borderId="0" xfId="0" applyFont="1" applyFill="1"/>
    <xf numFmtId="1" fontId="12" fillId="3" borderId="0" xfId="0" applyNumberFormat="1" applyFont="1" applyFill="1" applyBorder="1" applyAlignment="1">
      <alignment horizontal="right"/>
    </xf>
    <xf numFmtId="1" fontId="12" fillId="3" borderId="18" xfId="0" applyNumberFormat="1" applyFont="1" applyFill="1" applyBorder="1" applyAlignment="1">
      <alignment horizontal="right"/>
    </xf>
    <xf numFmtId="0" fontId="3" fillId="0" borderId="0" xfId="0" applyFont="1" applyFill="1"/>
    <xf numFmtId="1" fontId="9" fillId="0" borderId="16" xfId="0" applyNumberFormat="1" applyFont="1" applyFill="1" applyBorder="1" applyAlignment="1">
      <alignment vertical="center"/>
    </xf>
    <xf numFmtId="164" fontId="10" fillId="0" borderId="0" xfId="0" applyNumberFormat="1" applyFont="1" applyFill="1"/>
    <xf numFmtId="0" fontId="10" fillId="0" borderId="0" xfId="0" applyFont="1" applyFill="1" applyBorder="1"/>
    <xf numFmtId="1" fontId="9" fillId="0" borderId="22" xfId="0" applyNumberFormat="1" applyFont="1" applyFill="1" applyBorder="1" applyAlignment="1">
      <alignment horizontal="right" vertical="center"/>
    </xf>
    <xf numFmtId="1" fontId="9" fillId="0" borderId="24" xfId="0" applyNumberFormat="1" applyFont="1" applyFill="1" applyBorder="1" applyAlignment="1">
      <alignment vertical="center"/>
    </xf>
    <xf numFmtId="1" fontId="23" fillId="0" borderId="0" xfId="0" applyNumberFormat="1" applyFont="1" applyFill="1" applyBorder="1"/>
    <xf numFmtId="1" fontId="23" fillId="0" borderId="0" xfId="0" applyNumberFormat="1" applyFont="1" applyFill="1" applyBorder="1" applyAlignment="1"/>
    <xf numFmtId="0" fontId="7" fillId="0" borderId="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4" fillId="0" borderId="0" xfId="0" applyFont="1" applyFill="1" applyAlignment="1">
      <alignment horizontal="right"/>
    </xf>
    <xf numFmtId="1" fontId="9" fillId="0" borderId="19" xfId="0" applyNumberFormat="1" applyFont="1" applyFill="1" applyBorder="1" applyAlignment="1">
      <alignment vertical="center"/>
    </xf>
    <xf numFmtId="1" fontId="9" fillId="0" borderId="17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9" fillId="0" borderId="0" xfId="1" applyFont="1" applyFill="1" applyAlignment="1" applyProtection="1"/>
    <xf numFmtId="0" fontId="20" fillId="0" borderId="0" xfId="1" applyFont="1" applyFill="1" applyAlignment="1" applyProtection="1"/>
    <xf numFmtId="0" fontId="11" fillId="0" borderId="0" xfId="0" applyFont="1" applyFill="1"/>
    <xf numFmtId="0" fontId="21" fillId="0" borderId="0" xfId="1" applyFont="1" applyFill="1" applyAlignment="1" applyProtection="1"/>
    <xf numFmtId="1" fontId="7" fillId="0" borderId="0" xfId="0" applyNumberFormat="1" applyFont="1" applyFill="1" applyAlignment="1">
      <alignment vertical="center"/>
    </xf>
    <xf numFmtId="1" fontId="25" fillId="0" borderId="16" xfId="0" applyNumberFormat="1" applyFont="1" applyFill="1" applyBorder="1" applyAlignment="1">
      <alignment horizontal="right" vertical="center"/>
    </xf>
    <xf numFmtId="1" fontId="9" fillId="0" borderId="18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1" fontId="9" fillId="0" borderId="2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right"/>
    </xf>
    <xf numFmtId="0" fontId="15" fillId="0" borderId="31" xfId="0" applyFont="1" applyFill="1" applyBorder="1" applyAlignment="1">
      <alignment horizontal="right" wrapText="1"/>
    </xf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16" fillId="0" borderId="27" xfId="0" applyFont="1" applyFill="1" applyBorder="1" applyAlignment="1">
      <alignment horizontal="center" vertical="top"/>
    </xf>
    <xf numFmtId="0" fontId="16" fillId="0" borderId="28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right" vertical="top"/>
    </xf>
    <xf numFmtId="0" fontId="7" fillId="0" borderId="3" xfId="0" applyFont="1" applyFill="1" applyBorder="1" applyAlignment="1">
      <alignment horizontal="right" vertical="top"/>
    </xf>
    <xf numFmtId="0" fontId="7" fillId="0" borderId="4" xfId="0" applyFont="1" applyFill="1" applyBorder="1" applyAlignment="1">
      <alignment horizontal="right" vertical="top"/>
    </xf>
    <xf numFmtId="1" fontId="7" fillId="0" borderId="16" xfId="0" applyNumberFormat="1" applyFont="1" applyFill="1" applyBorder="1"/>
    <xf numFmtId="1" fontId="7" fillId="0" borderId="19" xfId="0" applyNumberFormat="1" applyFont="1" applyFill="1" applyBorder="1" applyAlignment="1">
      <alignment vertical="center"/>
    </xf>
    <xf numFmtId="0" fontId="8" fillId="0" borderId="27" xfId="0" applyFont="1" applyFill="1" applyBorder="1"/>
    <xf numFmtId="0" fontId="26" fillId="0" borderId="11" xfId="0" applyFont="1" applyFill="1" applyBorder="1"/>
    <xf numFmtId="1" fontId="27" fillId="0" borderId="0" xfId="0" applyNumberFormat="1" applyFont="1" applyFill="1" applyBorder="1"/>
    <xf numFmtId="0" fontId="28" fillId="0" borderId="0" xfId="0" applyFont="1" applyFill="1"/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1" fontId="7" fillId="0" borderId="29" xfId="0" applyNumberFormat="1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 horizontal="left"/>
    </xf>
    <xf numFmtId="1" fontId="7" fillId="0" borderId="24" xfId="0" applyNumberFormat="1" applyFont="1" applyFill="1" applyBorder="1" applyAlignment="1">
      <alignment horizontal="left"/>
    </xf>
    <xf numFmtId="1" fontId="7" fillId="0" borderId="35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1" fontId="7" fillId="0" borderId="11" xfId="0" applyNumberFormat="1" applyFont="1" applyFill="1" applyBorder="1"/>
    <xf numFmtId="1" fontId="7" fillId="0" borderId="22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vertical="center"/>
    </xf>
    <xf numFmtId="1" fontId="7" fillId="0" borderId="24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LBC%20MEETINGS\SLBC%20-%20155%20PUNJAB\DECEMBER%20-2020\BBD%20-%20Banks%201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M"/>
      <sheetName val="DEPOSIT DW_BK"/>
      <sheetName val="PS "/>
      <sheetName val="WS1"/>
      <sheetName val="WS2"/>
      <sheetName val="MINOR1"/>
      <sheetName val="MIN-DIS "/>
      <sheetName val="WOMEN1"/>
      <sheetName val="WOMEN2"/>
      <sheetName val="WOMEN3"/>
      <sheetName val="WOM-DIS"/>
      <sheetName val="Sheet1"/>
    </sheetNames>
    <sheetDataSet>
      <sheetData sheetId="0"/>
      <sheetData sheetId="1"/>
      <sheetData sheetId="2"/>
      <sheetData sheetId="3"/>
      <sheetData sheetId="4">
        <row r="9">
          <cell r="C9">
            <v>149605</v>
          </cell>
          <cell r="D9">
            <v>411917</v>
          </cell>
          <cell r="E9">
            <v>65</v>
          </cell>
          <cell r="F9">
            <v>83</v>
          </cell>
          <cell r="G9">
            <v>578</v>
          </cell>
          <cell r="H9">
            <v>1039</v>
          </cell>
          <cell r="I9">
            <v>43</v>
          </cell>
          <cell r="J9">
            <v>21</v>
          </cell>
        </row>
        <row r="10">
          <cell r="C10">
            <v>24107</v>
          </cell>
          <cell r="D10">
            <v>67051</v>
          </cell>
          <cell r="E10">
            <v>1819</v>
          </cell>
          <cell r="F10">
            <v>1354</v>
          </cell>
          <cell r="G10">
            <v>1618</v>
          </cell>
          <cell r="H10">
            <v>1510</v>
          </cell>
          <cell r="I10">
            <v>1484</v>
          </cell>
          <cell r="J10">
            <v>1198</v>
          </cell>
        </row>
        <row r="11">
          <cell r="C11">
            <v>20219</v>
          </cell>
          <cell r="D11">
            <v>40206</v>
          </cell>
          <cell r="E11">
            <v>1262</v>
          </cell>
          <cell r="F11">
            <v>2274</v>
          </cell>
          <cell r="G11">
            <v>1476</v>
          </cell>
          <cell r="H11">
            <v>2669</v>
          </cell>
          <cell r="I11">
            <v>52</v>
          </cell>
          <cell r="J11">
            <v>30</v>
          </cell>
        </row>
        <row r="12">
          <cell r="C12">
            <v>31801</v>
          </cell>
          <cell r="D12">
            <v>104574</v>
          </cell>
          <cell r="E12">
            <v>9</v>
          </cell>
          <cell r="F12">
            <v>11</v>
          </cell>
          <cell r="G12">
            <v>330</v>
          </cell>
          <cell r="H12">
            <v>11</v>
          </cell>
          <cell r="I12">
            <v>214</v>
          </cell>
          <cell r="J12">
            <v>172</v>
          </cell>
        </row>
        <row r="13">
          <cell r="C13">
            <v>295</v>
          </cell>
          <cell r="D13">
            <v>1306</v>
          </cell>
          <cell r="E13">
            <v>0</v>
          </cell>
          <cell r="F13">
            <v>0</v>
          </cell>
          <cell r="G13">
            <v>102</v>
          </cell>
          <cell r="H13">
            <v>66</v>
          </cell>
          <cell r="I13">
            <v>19</v>
          </cell>
          <cell r="J13">
            <v>2</v>
          </cell>
        </row>
        <row r="14">
          <cell r="C14">
            <v>28780</v>
          </cell>
          <cell r="D14">
            <v>115727</v>
          </cell>
          <cell r="E14">
            <v>286</v>
          </cell>
          <cell r="F14">
            <v>851</v>
          </cell>
          <cell r="G14">
            <v>696</v>
          </cell>
          <cell r="H14">
            <v>2850</v>
          </cell>
          <cell r="I14">
            <v>119</v>
          </cell>
          <cell r="J14">
            <v>47</v>
          </cell>
        </row>
        <row r="15">
          <cell r="C15">
            <v>11048</v>
          </cell>
          <cell r="D15">
            <v>59020</v>
          </cell>
          <cell r="E15">
            <v>322</v>
          </cell>
          <cell r="F15">
            <v>662</v>
          </cell>
          <cell r="G15">
            <v>375</v>
          </cell>
          <cell r="H15">
            <v>1975</v>
          </cell>
          <cell r="I15">
            <v>2</v>
          </cell>
          <cell r="J15">
            <v>1</v>
          </cell>
        </row>
        <row r="16">
          <cell r="C16">
            <v>1235</v>
          </cell>
          <cell r="D16">
            <v>3061</v>
          </cell>
          <cell r="E16">
            <v>43</v>
          </cell>
          <cell r="F16">
            <v>89</v>
          </cell>
          <cell r="G16">
            <v>256</v>
          </cell>
          <cell r="H16">
            <v>701</v>
          </cell>
          <cell r="I16">
            <v>7</v>
          </cell>
          <cell r="J16">
            <v>5</v>
          </cell>
        </row>
        <row r="17">
          <cell r="C17">
            <v>3392</v>
          </cell>
          <cell r="D17">
            <v>44815</v>
          </cell>
          <cell r="E17">
            <v>9</v>
          </cell>
          <cell r="F17">
            <v>7</v>
          </cell>
          <cell r="G17">
            <v>136</v>
          </cell>
          <cell r="H17">
            <v>484</v>
          </cell>
          <cell r="I17">
            <v>21</v>
          </cell>
          <cell r="J17">
            <v>5</v>
          </cell>
        </row>
        <row r="18">
          <cell r="C18">
            <v>16614</v>
          </cell>
          <cell r="D18">
            <v>48648</v>
          </cell>
          <cell r="E18">
            <v>273</v>
          </cell>
          <cell r="F18">
            <v>416</v>
          </cell>
          <cell r="G18">
            <v>176</v>
          </cell>
          <cell r="H18">
            <v>434</v>
          </cell>
          <cell r="I18">
            <v>121</v>
          </cell>
          <cell r="J18">
            <v>201</v>
          </cell>
        </row>
        <row r="19">
          <cell r="C19">
            <v>39497</v>
          </cell>
          <cell r="D19">
            <v>46917</v>
          </cell>
          <cell r="E19">
            <v>978</v>
          </cell>
          <cell r="F19">
            <v>1477</v>
          </cell>
          <cell r="G19">
            <v>299</v>
          </cell>
          <cell r="H19">
            <v>1078</v>
          </cell>
          <cell r="I19">
            <v>140</v>
          </cell>
          <cell r="J19">
            <v>2494</v>
          </cell>
        </row>
        <row r="22">
          <cell r="C22">
            <v>15724</v>
          </cell>
          <cell r="D22">
            <v>66509</v>
          </cell>
          <cell r="E22">
            <v>3</v>
          </cell>
          <cell r="F22">
            <v>2</v>
          </cell>
          <cell r="G22">
            <v>29</v>
          </cell>
          <cell r="H22">
            <v>94</v>
          </cell>
          <cell r="I22">
            <v>16</v>
          </cell>
          <cell r="J22">
            <v>5</v>
          </cell>
        </row>
        <row r="23">
          <cell r="C23">
            <v>60</v>
          </cell>
          <cell r="D23">
            <v>238</v>
          </cell>
          <cell r="E23">
            <v>0</v>
          </cell>
          <cell r="F23">
            <v>0</v>
          </cell>
          <cell r="G23">
            <v>29</v>
          </cell>
          <cell r="H23">
            <v>151</v>
          </cell>
          <cell r="I23">
            <v>2</v>
          </cell>
          <cell r="J23">
            <v>2</v>
          </cell>
        </row>
        <row r="24">
          <cell r="C24">
            <v>54510</v>
          </cell>
          <cell r="D24">
            <v>95724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C25">
            <v>11776</v>
          </cell>
          <cell r="D25">
            <v>22078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10</v>
          </cell>
          <cell r="J25">
            <v>1</v>
          </cell>
        </row>
        <row r="26">
          <cell r="C26">
            <v>1638</v>
          </cell>
          <cell r="D26">
            <v>22737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>
            <v>3692</v>
          </cell>
          <cell r="D29">
            <v>67740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28016</v>
          </cell>
          <cell r="D30">
            <v>143515</v>
          </cell>
          <cell r="E30">
            <v>8</v>
          </cell>
          <cell r="F30">
            <v>582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>
            <v>3916</v>
          </cell>
          <cell r="D32">
            <v>11959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C33">
            <v>2695</v>
          </cell>
          <cell r="D33">
            <v>14521</v>
          </cell>
          <cell r="E33">
            <v>19</v>
          </cell>
          <cell r="F33">
            <v>11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C34">
            <v>3396</v>
          </cell>
          <cell r="D34">
            <v>1001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C35">
            <v>7109</v>
          </cell>
          <cell r="D35">
            <v>2747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queryTables/queryTable1.xml><?xml version="1.0" encoding="utf-8"?>
<queryTable xmlns="http://schemas.openxmlformats.org/spreadsheetml/2006/main" name="REP1C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95:S645"/>
  <sheetViews>
    <sheetView view="pageBreakPreview" topLeftCell="B599" zoomScale="85" zoomScaleSheetLayoutView="85" workbookViewId="0">
      <selection activeCell="D604" sqref="D604"/>
    </sheetView>
  </sheetViews>
  <sheetFormatPr defaultColWidth="8.90625" defaultRowHeight="18"/>
  <cols>
    <col min="1" max="1" width="8.90625" style="9"/>
    <col min="2" max="2" width="6.453125" style="30" customWidth="1"/>
    <col min="3" max="3" width="29.453125" style="13" customWidth="1"/>
    <col min="4" max="4" width="11.453125" style="31" customWidth="1"/>
    <col min="5" max="5" width="14.453125" style="31" customWidth="1"/>
    <col min="6" max="6" width="8.6328125" style="13" customWidth="1"/>
    <col min="7" max="7" width="8.36328125" style="13" customWidth="1"/>
    <col min="8" max="8" width="13.1796875" style="13" customWidth="1"/>
    <col min="9" max="9" width="11.6328125" style="13" customWidth="1"/>
    <col min="10" max="10" width="9.7265625" style="13" customWidth="1"/>
    <col min="11" max="11" width="10.90625" style="13" customWidth="1"/>
    <col min="12" max="12" width="12.7265625" style="8" customWidth="1"/>
    <col min="13" max="13" width="11.6328125" style="9" customWidth="1"/>
    <col min="14" max="16384" width="8.90625" style="9"/>
  </cols>
  <sheetData>
    <row r="595" spans="2:19" s="2" customFormat="1" ht="28.2" customHeight="1" thickBot="1">
      <c r="B595" s="94" t="s">
        <v>64</v>
      </c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70"/>
      <c r="O595" s="1"/>
      <c r="P595" s="1"/>
      <c r="Q595" s="1"/>
      <c r="R595" s="1"/>
      <c r="S595" s="1"/>
    </row>
    <row r="596" spans="2:19" s="2" customFormat="1" ht="24" customHeight="1" thickBot="1">
      <c r="B596" s="95" t="s">
        <v>62</v>
      </c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7"/>
      <c r="N596" s="70"/>
      <c r="O596" s="1"/>
      <c r="P596" s="1"/>
      <c r="Q596" s="1"/>
      <c r="R596" s="1"/>
      <c r="S596" s="1"/>
    </row>
    <row r="597" spans="2:19" s="2" customFormat="1" ht="24" customHeight="1" thickBot="1">
      <c r="B597" s="98" t="s">
        <v>67</v>
      </c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100"/>
      <c r="N597" s="70"/>
      <c r="O597" s="1"/>
      <c r="P597" s="1"/>
      <c r="Q597" s="1"/>
      <c r="R597" s="1"/>
      <c r="S597" s="1"/>
    </row>
    <row r="598" spans="2:19" s="2" customFormat="1" ht="19.5" customHeight="1" thickBot="1">
      <c r="B598" s="3" t="s">
        <v>0</v>
      </c>
      <c r="C598" s="78" t="s">
        <v>1</v>
      </c>
      <c r="D598" s="101" t="s">
        <v>2</v>
      </c>
      <c r="E598" s="102"/>
      <c r="F598" s="103" t="s">
        <v>3</v>
      </c>
      <c r="G598" s="104"/>
      <c r="H598" s="104"/>
      <c r="I598" s="104"/>
      <c r="J598" s="104"/>
      <c r="K598" s="104"/>
      <c r="L598" s="104"/>
      <c r="M598" s="105"/>
      <c r="N598" s="70"/>
      <c r="O598" s="1"/>
      <c r="P598" s="1"/>
      <c r="Q598" s="1"/>
      <c r="R598" s="1"/>
      <c r="S598" s="1"/>
    </row>
    <row r="599" spans="2:19" s="2" customFormat="1" ht="16.2" thickBot="1">
      <c r="B599" s="4"/>
      <c r="C599" s="79"/>
      <c r="D599" s="106" t="s">
        <v>4</v>
      </c>
      <c r="E599" s="107"/>
      <c r="F599" s="106" t="s">
        <v>5</v>
      </c>
      <c r="G599" s="106"/>
      <c r="H599" s="106" t="s">
        <v>6</v>
      </c>
      <c r="I599" s="106"/>
      <c r="J599" s="106" t="s">
        <v>7</v>
      </c>
      <c r="K599" s="108"/>
      <c r="L599" s="106" t="s">
        <v>8</v>
      </c>
      <c r="M599" s="108"/>
      <c r="N599" s="70"/>
      <c r="O599" s="1"/>
      <c r="P599" s="1"/>
      <c r="Q599" s="1"/>
      <c r="R599" s="1"/>
      <c r="S599" s="1"/>
    </row>
    <row r="600" spans="2:19" s="2" customFormat="1" ht="16.2" thickBot="1">
      <c r="B600" s="3"/>
      <c r="C600" s="78"/>
      <c r="D600" s="5" t="s">
        <v>9</v>
      </c>
      <c r="E600" s="5" t="s">
        <v>10</v>
      </c>
      <c r="F600" s="5" t="s">
        <v>9</v>
      </c>
      <c r="G600" s="5" t="s">
        <v>10</v>
      </c>
      <c r="H600" s="5" t="s">
        <v>9</v>
      </c>
      <c r="I600" s="5" t="s">
        <v>10</v>
      </c>
      <c r="J600" s="5" t="s">
        <v>9</v>
      </c>
      <c r="K600" s="6" t="s">
        <v>10</v>
      </c>
      <c r="L600" s="5" t="s">
        <v>9</v>
      </c>
      <c r="M600" s="6" t="s">
        <v>10</v>
      </c>
      <c r="N600" s="70"/>
      <c r="O600" s="1"/>
      <c r="P600" s="1"/>
      <c r="Q600" s="1"/>
      <c r="R600" s="1"/>
      <c r="S600" s="1"/>
    </row>
    <row r="601" spans="2:19">
      <c r="B601" s="7" t="s">
        <v>11</v>
      </c>
      <c r="C601" s="109" t="s">
        <v>12</v>
      </c>
      <c r="D601" s="110"/>
      <c r="E601" s="110"/>
      <c r="F601" s="110"/>
      <c r="G601" s="110"/>
      <c r="H601" s="110"/>
      <c r="I601" s="110"/>
      <c r="J601" s="110"/>
      <c r="K601" s="110"/>
      <c r="L601" s="110"/>
      <c r="M601" s="111"/>
      <c r="N601" s="13"/>
      <c r="O601" s="8"/>
      <c r="P601" s="8"/>
      <c r="Q601" s="8"/>
      <c r="R601" s="8"/>
      <c r="S601" s="8"/>
    </row>
    <row r="602" spans="2:19" s="66" customFormat="1" ht="30" customHeight="1">
      <c r="B602" s="10">
        <v>1</v>
      </c>
      <c r="C602" s="71" t="s">
        <v>13</v>
      </c>
      <c r="D602" s="11">
        <f>F602+H602+J602+L602+'WS2'!C9+'WS2'!E9+'WS2'!G9+'WS2'!I9</f>
        <v>456069</v>
      </c>
      <c r="E602" s="11">
        <f>G602+I602+K602+M602+'WS2'!D9+'WS2'!F9+'WS2'!H9+'WS2'!J9</f>
        <v>1240403</v>
      </c>
      <c r="F602" s="11">
        <v>1212</v>
      </c>
      <c r="G602" s="11">
        <v>424</v>
      </c>
      <c r="H602" s="11">
        <v>1122</v>
      </c>
      <c r="I602" s="11">
        <v>348</v>
      </c>
      <c r="J602" s="11">
        <v>60662</v>
      </c>
      <c r="K602" s="11">
        <v>139968</v>
      </c>
      <c r="L602" s="11">
        <v>128045</v>
      </c>
      <c r="M602" s="12">
        <v>445201</v>
      </c>
    </row>
    <row r="603" spans="2:19" s="66" customFormat="1" ht="30" customHeight="1">
      <c r="B603" s="10">
        <v>2</v>
      </c>
      <c r="C603" s="71" t="s">
        <v>14</v>
      </c>
      <c r="D603" s="11">
        <f>F603+H603+J603+L603+[1]WS2!C9+[1]WS2!E9+[1]WS2!G9+[1]WS2!I9</f>
        <v>200848</v>
      </c>
      <c r="E603" s="11">
        <f>G603+I603+K603+M603+[1]WS2!D9+[1]WS2!F9+[1]WS2!H9+[1]WS2!J9</f>
        <v>565720.60611000005</v>
      </c>
      <c r="F603" s="11">
        <v>349</v>
      </c>
      <c r="G603" s="11">
        <v>182.46253999999999</v>
      </c>
      <c r="H603" s="11">
        <v>177</v>
      </c>
      <c r="I603" s="11">
        <v>14.093620000000001</v>
      </c>
      <c r="J603" s="11">
        <v>5843</v>
      </c>
      <c r="K603" s="11">
        <v>14640.43304</v>
      </c>
      <c r="L603" s="11">
        <v>44188</v>
      </c>
      <c r="M603" s="12">
        <v>137823.61691000004</v>
      </c>
      <c r="N603" s="68"/>
      <c r="O603" s="68"/>
      <c r="P603" s="68"/>
      <c r="Q603" s="69"/>
      <c r="R603" s="69"/>
      <c r="S603" s="69"/>
    </row>
    <row r="604" spans="2:19" s="67" customFormat="1" ht="30" customHeight="1">
      <c r="B604" s="10">
        <v>3</v>
      </c>
      <c r="C604" s="71" t="s">
        <v>15</v>
      </c>
      <c r="D604" s="11">
        <f>F604+H604+J604+L604+[1]WS2!C10+[1]WS2!E10+[1]WS2!G10+[1]WS2!I10</f>
        <v>50069.625577901257</v>
      </c>
      <c r="E604" s="11">
        <f>G604+I604+K604+M604+[1]WS2!D10+[1]WS2!F10+[1]WS2!H10+[1]WS2!J10</f>
        <v>104177.61475515948</v>
      </c>
      <c r="F604" s="11">
        <v>1480.9377928296949</v>
      </c>
      <c r="G604" s="11">
        <v>318.20898083808333</v>
      </c>
      <c r="H604" s="11">
        <v>2085.3846006463118</v>
      </c>
      <c r="I604" s="11">
        <v>370.90405233686749</v>
      </c>
      <c r="J604" s="11">
        <v>4489.0187148246641</v>
      </c>
      <c r="K604" s="11">
        <v>9124.5029247306138</v>
      </c>
      <c r="L604" s="11">
        <v>12986.284469600583</v>
      </c>
      <c r="M604" s="12">
        <v>23250.99879725392</v>
      </c>
    </row>
    <row r="605" spans="2:19" s="67" customFormat="1" ht="30" customHeight="1">
      <c r="B605" s="10">
        <v>4</v>
      </c>
      <c r="C605" s="81" t="s">
        <v>16</v>
      </c>
      <c r="D605" s="11">
        <f>F605+H605+J605+L605+[1]WS2!C11+[1]WS2!E11+[1]WS2!G11+[1]WS2!I11</f>
        <v>42297</v>
      </c>
      <c r="E605" s="11">
        <f>G605+I605+K605+M605+[1]WS2!D11+[1]WS2!F11+[1]WS2!H11+[1]WS2!J11</f>
        <v>93693.152331431746</v>
      </c>
      <c r="F605" s="11">
        <v>0</v>
      </c>
      <c r="G605" s="11">
        <v>0</v>
      </c>
      <c r="H605" s="11">
        <v>219</v>
      </c>
      <c r="I605" s="11">
        <v>193.22392809999999</v>
      </c>
      <c r="J605" s="11">
        <v>5355</v>
      </c>
      <c r="K605" s="11">
        <v>10617.171039200002</v>
      </c>
      <c r="L605" s="11">
        <v>13714</v>
      </c>
      <c r="M605" s="12">
        <v>37703.75736413175</v>
      </c>
    </row>
    <row r="606" spans="2:19" s="67" customFormat="1" ht="30" customHeight="1">
      <c r="B606" s="10">
        <v>5</v>
      </c>
      <c r="C606" s="71" t="s">
        <v>17</v>
      </c>
      <c r="D606" s="11">
        <f>F606+H606+J606+L606+[1]WS2!C12+[1]WS2!E12+[1]WS2!G12+[1]WS2!I12</f>
        <v>32513</v>
      </c>
      <c r="E606" s="11">
        <f>G606+I606+K606+M606+[1]WS2!D12+[1]WS2!F12+[1]WS2!H12+[1]WS2!J12</f>
        <v>115669.2218707</v>
      </c>
      <c r="F606" s="11">
        <v>53</v>
      </c>
      <c r="G606" s="11">
        <v>47.081907199999996</v>
      </c>
      <c r="H606" s="11">
        <v>53</v>
      </c>
      <c r="I606" s="11">
        <v>5.9325906999999996</v>
      </c>
      <c r="J606" s="11">
        <v>53</v>
      </c>
      <c r="K606" s="11">
        <v>10848.207372800001</v>
      </c>
      <c r="L606" s="11">
        <v>0</v>
      </c>
      <c r="M606" s="12">
        <v>0</v>
      </c>
    </row>
    <row r="607" spans="2:19" s="31" customFormat="1" ht="30" customHeight="1">
      <c r="B607" s="10">
        <v>6</v>
      </c>
      <c r="C607" s="71" t="s">
        <v>18</v>
      </c>
      <c r="D607" s="11">
        <f>F607+H607+J607+L607+[1]WS2!C13+[1]WS2!E13+[1]WS2!G13+[1]WS2!I13</f>
        <v>6723</v>
      </c>
      <c r="E607" s="11">
        <f>G607+I607+K607+M607+[1]WS2!D13+[1]WS2!F13+[1]WS2!H13+[1]WS2!J13</f>
        <v>11876.587</v>
      </c>
      <c r="F607" s="11">
        <v>3753</v>
      </c>
      <c r="G607" s="11">
        <v>6412</v>
      </c>
      <c r="H607" s="11"/>
      <c r="I607" s="11"/>
      <c r="J607" s="11">
        <v>916</v>
      </c>
      <c r="K607" s="11">
        <v>2104.7269999999999</v>
      </c>
      <c r="L607" s="11">
        <v>1638</v>
      </c>
      <c r="M607" s="12">
        <v>1985.8600000000001</v>
      </c>
    </row>
    <row r="608" spans="2:19" s="67" customFormat="1" ht="30" customHeight="1">
      <c r="B608" s="10">
        <v>7</v>
      </c>
      <c r="C608" s="71" t="s">
        <v>19</v>
      </c>
      <c r="D608" s="11">
        <f>F608+H608+J608+L608+[1]WS2!C14+[1]WS2!E14+[1]WS2!G14+[1]WS2!I14</f>
        <v>54184</v>
      </c>
      <c r="E608" s="11">
        <f>G608+I608+K608+M608+[1]WS2!D14+[1]WS2!F14+[1]WS2!H14+[1]WS2!J14</f>
        <v>145348.93557922001</v>
      </c>
      <c r="F608" s="11">
        <v>100</v>
      </c>
      <c r="G608" s="11">
        <v>36.041173400000005</v>
      </c>
      <c r="H608" s="11">
        <v>4630</v>
      </c>
      <c r="I608" s="11">
        <v>378.33934710000005</v>
      </c>
      <c r="J608" s="11">
        <v>9414</v>
      </c>
      <c r="K608" s="11">
        <v>20033.014265820002</v>
      </c>
      <c r="L608" s="11">
        <v>10159</v>
      </c>
      <c r="M608" s="12">
        <v>5426.5407929000003</v>
      </c>
    </row>
    <row r="609" spans="2:14" s="66" customFormat="1" ht="30" customHeight="1">
      <c r="B609" s="10">
        <v>8</v>
      </c>
      <c r="C609" s="71" t="s">
        <v>20</v>
      </c>
      <c r="D609" s="11">
        <f>F609+H609+J609+L609+[1]WS2!C15+[1]WS2!E15+[1]WS2!G15+[1]WS2!I15</f>
        <v>21081</v>
      </c>
      <c r="E609" s="11">
        <f>G609+I609+K609+M609+[1]WS2!D15+[1]WS2!F15+[1]WS2!H15+[1]WS2!J15</f>
        <v>83700.191209799988</v>
      </c>
      <c r="F609" s="71">
        <v>6895</v>
      </c>
      <c r="G609" s="71">
        <v>18327.452173699996</v>
      </c>
      <c r="H609" s="71">
        <v>88</v>
      </c>
      <c r="I609" s="71">
        <v>243.70870520000003</v>
      </c>
      <c r="J609" s="71">
        <v>1788</v>
      </c>
      <c r="K609" s="71">
        <v>2832.5266383000003</v>
      </c>
      <c r="L609" s="11">
        <v>563</v>
      </c>
      <c r="M609" s="12">
        <v>638.50369259999991</v>
      </c>
    </row>
    <row r="610" spans="2:14" s="67" customFormat="1" ht="30" customHeight="1">
      <c r="B610" s="10">
        <v>9</v>
      </c>
      <c r="C610" s="71" t="s">
        <v>21</v>
      </c>
      <c r="D610" s="11">
        <f>F610+H610+J610+L610+[1]WS2!C16+[1]WS2!E16+[1]WS2!G16+[1]WS2!I16</f>
        <v>8445</v>
      </c>
      <c r="E610" s="11">
        <f>G610+I610+K610+M610+[1]WS2!D16+[1]WS2!F16+[1]WS2!H16+[1]WS2!J16</f>
        <v>19394.145475344412</v>
      </c>
      <c r="F610" s="71">
        <v>347</v>
      </c>
      <c r="G610" s="71">
        <v>1262.8417931034483</v>
      </c>
      <c r="H610" s="71">
        <v>616</v>
      </c>
      <c r="I610" s="71">
        <v>1454.795958975862</v>
      </c>
      <c r="J610" s="71">
        <v>3485</v>
      </c>
      <c r="K610" s="71">
        <v>9888.2279827855891</v>
      </c>
      <c r="L610" s="11">
        <v>2456</v>
      </c>
      <c r="M610" s="12">
        <v>2932.279740479511</v>
      </c>
    </row>
    <row r="611" spans="2:14" s="67" customFormat="1" ht="30" customHeight="1">
      <c r="B611" s="10">
        <v>10</v>
      </c>
      <c r="C611" s="71" t="s">
        <v>22</v>
      </c>
      <c r="D611" s="11">
        <f>F611+H611+J611+L611+[1]WS2!C17+[1]WS2!E17+[1]WS2!G17+[1]WS2!I17</f>
        <v>10562</v>
      </c>
      <c r="E611" s="11">
        <f>G611+I611+K611+M611+[1]WS2!D17+[1]WS2!F17+[1]WS2!H17+[1]WS2!J17</f>
        <v>64614.95</v>
      </c>
      <c r="F611" s="71">
        <v>271</v>
      </c>
      <c r="G611" s="71">
        <v>110.95</v>
      </c>
      <c r="H611" s="71">
        <v>1139</v>
      </c>
      <c r="I611" s="71">
        <v>1265</v>
      </c>
      <c r="J611" s="71">
        <v>3472</v>
      </c>
      <c r="K611" s="71">
        <v>11489</v>
      </c>
      <c r="L611" s="11">
        <v>2122</v>
      </c>
      <c r="M611" s="12">
        <v>6439</v>
      </c>
    </row>
    <row r="612" spans="2:14" s="67" customFormat="1" ht="30" customHeight="1">
      <c r="B612" s="10">
        <v>11</v>
      </c>
      <c r="C612" s="71" t="s">
        <v>23</v>
      </c>
      <c r="D612" s="11">
        <f>F612+H612+J612+L612+[1]WS2!C18+[1]WS2!E18+[1]WS2!G18+[1]WS2!I18</f>
        <v>199060</v>
      </c>
      <c r="E612" s="11">
        <f>G612+I612+K612+M612+[1]WS2!D18+[1]WS2!F18+[1]WS2!H18+[1]WS2!J18</f>
        <v>695408.37709950015</v>
      </c>
      <c r="F612" s="11">
        <v>953</v>
      </c>
      <c r="G612" s="11">
        <v>519</v>
      </c>
      <c r="H612" s="11">
        <v>744</v>
      </c>
      <c r="I612" s="11">
        <v>183.99</v>
      </c>
      <c r="J612" s="11">
        <v>55565</v>
      </c>
      <c r="K612" s="11">
        <v>171751.11387589999</v>
      </c>
      <c r="L612" s="11">
        <v>124614</v>
      </c>
      <c r="M612" s="12">
        <v>473255.27322360018</v>
      </c>
    </row>
    <row r="613" spans="2:14" s="31" customFormat="1" ht="30" customHeight="1" thickBot="1">
      <c r="B613" s="10">
        <v>12</v>
      </c>
      <c r="C613" s="71" t="s">
        <v>24</v>
      </c>
      <c r="D613" s="11">
        <f>F613+H613+J613+L613+[1]WS2!C19+[1]WS2!E19+[1]WS2!G19+[1]WS2!I19</f>
        <v>53807</v>
      </c>
      <c r="E613" s="11">
        <f>G613+I613+K613+M613+[1]WS2!D19+[1]WS2!F19+[1]WS2!H19+[1]WS2!J19</f>
        <v>76032.373893700002</v>
      </c>
      <c r="F613" s="71">
        <v>697</v>
      </c>
      <c r="G613" s="71">
        <v>867.98577130000001</v>
      </c>
      <c r="H613" s="71">
        <v>121</v>
      </c>
      <c r="I613" s="71">
        <v>24.493830000000003</v>
      </c>
      <c r="J613" s="71">
        <v>8175</v>
      </c>
      <c r="K613" s="71">
        <v>21872.449100900001</v>
      </c>
      <c r="L613" s="11">
        <v>3900</v>
      </c>
      <c r="M613" s="12">
        <v>1301.4451915</v>
      </c>
    </row>
    <row r="614" spans="2:14" s="8" customFormat="1" ht="24" customHeight="1" thickBot="1">
      <c r="B614" s="4"/>
      <c r="C614" s="14" t="s">
        <v>25</v>
      </c>
      <c r="D614" s="14">
        <f t="shared" ref="D614:M614" si="0">SUM(D602:D613)</f>
        <v>1135658.6255779013</v>
      </c>
      <c r="E614" s="14">
        <f t="shared" si="0"/>
        <v>3216039.1553248554</v>
      </c>
      <c r="F614" s="14">
        <f t="shared" si="0"/>
        <v>16110.937792829694</v>
      </c>
      <c r="G614" s="14">
        <f t="shared" si="0"/>
        <v>28508.024339541527</v>
      </c>
      <c r="H614" s="14">
        <f t="shared" si="0"/>
        <v>10994.384600646312</v>
      </c>
      <c r="I614" s="14">
        <f t="shared" si="0"/>
        <v>4482.4820324127295</v>
      </c>
      <c r="J614" s="14">
        <f t="shared" si="0"/>
        <v>159217.01871482466</v>
      </c>
      <c r="K614" s="15">
        <f t="shared" si="0"/>
        <v>425169.37324043619</v>
      </c>
      <c r="L614" s="15">
        <f t="shared" si="0"/>
        <v>344385.28446960059</v>
      </c>
      <c r="M614" s="16">
        <f t="shared" si="0"/>
        <v>1135958.2757124654</v>
      </c>
      <c r="N614" s="13"/>
    </row>
    <row r="615" spans="2:14" s="8" customFormat="1">
      <c r="B615" s="7" t="s">
        <v>26</v>
      </c>
      <c r="C615" s="91" t="s">
        <v>27</v>
      </c>
      <c r="D615" s="92"/>
      <c r="E615" s="92"/>
      <c r="F615" s="92"/>
      <c r="G615" s="92"/>
      <c r="H615" s="92"/>
      <c r="I615" s="92"/>
      <c r="J615" s="92"/>
      <c r="K615" s="92"/>
      <c r="L615" s="92"/>
      <c r="M615" s="93"/>
      <c r="N615" s="13"/>
    </row>
    <row r="616" spans="2:14" s="67" customFormat="1" ht="27.6" customHeight="1">
      <c r="B616" s="10">
        <v>13</v>
      </c>
      <c r="C616" s="71" t="s">
        <v>28</v>
      </c>
      <c r="D616" s="11">
        <f>F616+H616+J616+L616+[1]WS2!C22+[1]WS2!E22+[1]WS2!G22+[1]WS2!I22</f>
        <v>16478</v>
      </c>
      <c r="E616" s="11">
        <f>G616+I616+K616+M616+[1]WS2!D22+[1]WS2!F22+[1]WS2!H22+[1]WS2!J22</f>
        <v>67762.652386100002</v>
      </c>
      <c r="F616" s="11">
        <v>0</v>
      </c>
      <c r="G616" s="11">
        <v>0</v>
      </c>
      <c r="H616" s="11">
        <v>1</v>
      </c>
      <c r="I616" s="11">
        <v>6.9999999999999993E-2</v>
      </c>
      <c r="J616" s="11">
        <v>300</v>
      </c>
      <c r="K616" s="11">
        <v>996.57689010000036</v>
      </c>
      <c r="L616" s="11">
        <v>405</v>
      </c>
      <c r="M616" s="12">
        <v>156.00549599999999</v>
      </c>
    </row>
    <row r="617" spans="2:14" s="66" customFormat="1" ht="27.6" customHeight="1">
      <c r="B617" s="17">
        <v>14</v>
      </c>
      <c r="C617" s="71" t="s">
        <v>29</v>
      </c>
      <c r="D617" s="11">
        <f>F617+H617+J617+L617+[1]WS2!C23+[1]WS2!E23+[1]WS2!G23+[1]WS2!I23</f>
        <v>929</v>
      </c>
      <c r="E617" s="11">
        <f>G617+I617+K617+M617+[1]WS2!D23+[1]WS2!F23+[1]WS2!H23+[1]WS2!J23</f>
        <v>3767.7902432000001</v>
      </c>
      <c r="F617" s="71">
        <v>0</v>
      </c>
      <c r="G617" s="71">
        <v>0</v>
      </c>
      <c r="H617" s="71">
        <v>188</v>
      </c>
      <c r="I617" s="71">
        <v>20.0726874</v>
      </c>
      <c r="J617" s="71">
        <v>28</v>
      </c>
      <c r="K617" s="71">
        <v>85.176494999999989</v>
      </c>
      <c r="L617" s="11">
        <v>622</v>
      </c>
      <c r="M617" s="12">
        <v>3271.5410608000002</v>
      </c>
    </row>
    <row r="618" spans="2:14" s="67" customFormat="1" ht="27.6" customHeight="1">
      <c r="B618" s="10">
        <v>15</v>
      </c>
      <c r="C618" s="71" t="s">
        <v>30</v>
      </c>
      <c r="D618" s="11">
        <f>F618+H618+J618+L618+[1]WS2!C24+[1]WS2!E24+[1]WS2!G24+[1]WS2!I24</f>
        <v>320647</v>
      </c>
      <c r="E618" s="11">
        <f>G618+I618+K618+M618+[1]WS2!D24+[1]WS2!F24+[1]WS2!H24+[1]WS2!J24</f>
        <v>142625.87600029999</v>
      </c>
      <c r="F618" s="11">
        <v>0</v>
      </c>
      <c r="G618" s="11">
        <v>0</v>
      </c>
      <c r="H618" s="11">
        <v>0</v>
      </c>
      <c r="I618" s="11">
        <v>0</v>
      </c>
      <c r="J618" s="11">
        <v>238</v>
      </c>
      <c r="K618" s="11">
        <v>1089.6795584000001</v>
      </c>
      <c r="L618" s="11">
        <v>265899</v>
      </c>
      <c r="M618" s="12">
        <v>45812.1964419</v>
      </c>
    </row>
    <row r="619" spans="2:14" s="67" customFormat="1" ht="27.6" customHeight="1">
      <c r="B619" s="17">
        <v>16</v>
      </c>
      <c r="C619" s="71" t="s">
        <v>31</v>
      </c>
      <c r="D619" s="11">
        <f>F619+H619+J619+L619+[1]WS2!C25+[1]WS2!E25+[1]WS2!G25+[1]WS2!I25</f>
        <v>81631</v>
      </c>
      <c r="E619" s="11">
        <f>G619+I619+K619+M619+[1]WS2!D25+[1]WS2!F25+[1]WS2!H25+[1]WS2!J25</f>
        <v>531696.92629530001</v>
      </c>
      <c r="F619" s="11">
        <v>47</v>
      </c>
      <c r="G619" s="11">
        <v>17.029828399999996</v>
      </c>
      <c r="H619" s="11">
        <v>4</v>
      </c>
      <c r="I619" s="11">
        <v>1.14652</v>
      </c>
      <c r="J619" s="11">
        <v>7766</v>
      </c>
      <c r="K619" s="11">
        <v>12990.079919599999</v>
      </c>
      <c r="L619" s="11">
        <v>62028</v>
      </c>
      <c r="M619" s="12">
        <v>496609.67002730002</v>
      </c>
    </row>
    <row r="620" spans="2:14" s="67" customFormat="1" ht="27.6" customHeight="1">
      <c r="B620" s="10">
        <v>17</v>
      </c>
      <c r="C620" s="71" t="s">
        <v>32</v>
      </c>
      <c r="D620" s="11">
        <f>F620+H620+J620+L620+[1]WS2!C26+[1]WS2!E26+[1]WS2!G26+[1]WS2!I26</f>
        <v>1677</v>
      </c>
      <c r="E620" s="11">
        <f>G620+I620+K620+M620+[1]WS2!D26+[1]WS2!F26+[1]WS2!H26+[1]WS2!J26</f>
        <v>23250.444731600001</v>
      </c>
      <c r="F620" s="11">
        <v>0</v>
      </c>
      <c r="G620" s="11">
        <v>0</v>
      </c>
      <c r="H620" s="11">
        <v>0</v>
      </c>
      <c r="I620" s="11">
        <v>0</v>
      </c>
      <c r="J620" s="11">
        <v>39</v>
      </c>
      <c r="K620" s="11">
        <v>513.44473159999995</v>
      </c>
      <c r="L620" s="11">
        <v>0</v>
      </c>
      <c r="M620" s="12">
        <v>0</v>
      </c>
    </row>
    <row r="621" spans="2:14" s="67" customFormat="1" ht="27.6" customHeight="1">
      <c r="B621" s="17">
        <v>18</v>
      </c>
      <c r="C621" s="71" t="s">
        <v>33</v>
      </c>
      <c r="D621" s="11">
        <f>F621+H621+J621+L621+[1]WS2!C27+[1]WS2!E27+[1]WS2!G27+[1]WS2!I27</f>
        <v>74753</v>
      </c>
      <c r="E621" s="11">
        <f>G621+I621+K621+M621+[1]WS2!D27+[1]WS2!F27+[1]WS2!H27+[1]WS2!J27</f>
        <v>13827</v>
      </c>
      <c r="F621" s="11">
        <v>0</v>
      </c>
      <c r="G621" s="11">
        <v>0</v>
      </c>
      <c r="H621" s="11">
        <v>0</v>
      </c>
      <c r="I621" s="11">
        <v>0</v>
      </c>
      <c r="J621" s="11">
        <v>30694</v>
      </c>
      <c r="K621" s="11">
        <v>5641</v>
      </c>
      <c r="L621" s="11">
        <v>44059</v>
      </c>
      <c r="M621" s="12">
        <v>8186</v>
      </c>
    </row>
    <row r="622" spans="2:14" s="67" customFormat="1" ht="27.6" customHeight="1">
      <c r="B622" s="10">
        <v>19</v>
      </c>
      <c r="C622" s="71" t="s">
        <v>34</v>
      </c>
      <c r="D622" s="11">
        <f>F622+H622+J622+L622+[1]WS2!C28+[1]WS2!E28+[1]WS2!G28+[1]WS2!I28</f>
        <v>6739</v>
      </c>
      <c r="E622" s="11">
        <f>G622+I622+K622+M622+[1]WS2!D28+[1]WS2!F28+[1]WS2!H28+[1]WS2!J28</f>
        <v>14613.433000000001</v>
      </c>
      <c r="F622" s="11">
        <v>19</v>
      </c>
      <c r="G622" s="11">
        <v>0.71299999999999997</v>
      </c>
      <c r="H622" s="11">
        <v>0</v>
      </c>
      <c r="I622" s="11">
        <v>0</v>
      </c>
      <c r="J622" s="11">
        <v>589</v>
      </c>
      <c r="K622" s="11">
        <v>503.72</v>
      </c>
      <c r="L622" s="11">
        <v>6131</v>
      </c>
      <c r="M622" s="12">
        <v>14109</v>
      </c>
    </row>
    <row r="623" spans="2:14" s="66" customFormat="1" ht="27.6" customHeight="1">
      <c r="B623" s="17">
        <v>20</v>
      </c>
      <c r="C623" s="71" t="s">
        <v>35</v>
      </c>
      <c r="D623" s="11">
        <f>F623+H623+J623+L623+[1]WS2!C29+[1]WS2!E29+[1]WS2!G29+[1]WS2!I29</f>
        <v>557522</v>
      </c>
      <c r="E623" s="11">
        <f>G623+I623+K623+M623+[1]WS2!D29+[1]WS2!F29+[1]WS2!H29+[1]WS2!J29</f>
        <v>185103.86948787866</v>
      </c>
      <c r="F623" s="11">
        <v>0</v>
      </c>
      <c r="G623" s="11">
        <v>0</v>
      </c>
      <c r="H623" s="11">
        <v>0</v>
      </c>
      <c r="I623" s="11">
        <v>0</v>
      </c>
      <c r="J623" s="11">
        <v>272661</v>
      </c>
      <c r="K623" s="11">
        <v>57645.790097891164</v>
      </c>
      <c r="L623" s="74">
        <v>281169</v>
      </c>
      <c r="M623" s="18">
        <v>59718.079389987492</v>
      </c>
    </row>
    <row r="624" spans="2:14" s="67" customFormat="1" ht="27.6" customHeight="1">
      <c r="B624" s="10">
        <v>21</v>
      </c>
      <c r="C624" s="21" t="s">
        <v>36</v>
      </c>
      <c r="D624" s="11">
        <f>F624+H624+J624+L624+[1]WS2!C30+[1]WS2!E30+[1]WS2!G30+[1]WS2!I30</f>
        <v>34014</v>
      </c>
      <c r="E624" s="11">
        <f>G624+I624+K624+M624+[1]WS2!D30+[1]WS2!F30+[1]WS2!H30+[1]WS2!J30</f>
        <v>146091.62168109999</v>
      </c>
      <c r="F624" s="74">
        <v>0</v>
      </c>
      <c r="G624" s="74">
        <v>0</v>
      </c>
      <c r="H624" s="74">
        <v>0</v>
      </c>
      <c r="I624" s="74">
        <v>0</v>
      </c>
      <c r="J624" s="74">
        <v>1211</v>
      </c>
      <c r="K624" s="74">
        <v>1113.5630617000004</v>
      </c>
      <c r="L624" s="74">
        <v>4779</v>
      </c>
      <c r="M624" s="18">
        <v>881.0586194</v>
      </c>
    </row>
    <row r="625" spans="2:19" s="8" customFormat="1" ht="27.6" customHeight="1">
      <c r="B625" s="17">
        <v>22</v>
      </c>
      <c r="C625" s="71" t="s">
        <v>37</v>
      </c>
      <c r="D625" s="11">
        <f>F625+H625+J625+L625+[1]WS2!C31+[1]WS2!E31+[1]WS2!G31+[1]WS2!I31</f>
        <v>15118</v>
      </c>
      <c r="E625" s="11">
        <f>G625+I625+K625+M625+[1]WS2!D31+[1]WS2!F31+[1]WS2!H31+[1]WS2!J31</f>
        <v>1872</v>
      </c>
      <c r="F625" s="11">
        <v>0</v>
      </c>
      <c r="G625" s="11">
        <v>0</v>
      </c>
      <c r="H625" s="11">
        <v>0</v>
      </c>
      <c r="I625" s="11">
        <v>0</v>
      </c>
      <c r="J625" s="11">
        <v>6126</v>
      </c>
      <c r="K625" s="11">
        <v>1339</v>
      </c>
      <c r="L625" s="11">
        <v>8992</v>
      </c>
      <c r="M625" s="11">
        <v>533</v>
      </c>
      <c r="N625" s="13"/>
    </row>
    <row r="626" spans="2:19" s="8" customFormat="1" ht="27.6" customHeight="1">
      <c r="B626" s="17">
        <v>23</v>
      </c>
      <c r="C626" s="71" t="s">
        <v>63</v>
      </c>
      <c r="D626" s="11">
        <f>F626+H626+J626+L626+'WS2'!C33+'WS2'!E33+'WS2'!G33+'WS2'!I33</f>
        <v>93843</v>
      </c>
      <c r="E626" s="11">
        <f>G626+I626+K626+M626+'WS2'!D33+'WS2'!F33+'WS2'!H33+'WS2'!J33</f>
        <v>18513.895476899885</v>
      </c>
      <c r="F626" s="11">
        <v>0</v>
      </c>
      <c r="G626" s="11">
        <v>0</v>
      </c>
      <c r="H626" s="11">
        <v>0</v>
      </c>
      <c r="I626" s="11">
        <v>0</v>
      </c>
      <c r="J626" s="11">
        <v>28</v>
      </c>
      <c r="K626" s="11">
        <v>331.97545999999988</v>
      </c>
      <c r="L626" s="11">
        <v>0</v>
      </c>
      <c r="M626" s="11">
        <v>0</v>
      </c>
      <c r="N626" s="13"/>
    </row>
    <row r="627" spans="2:19" s="67" customFormat="1" ht="27.6" customHeight="1">
      <c r="B627" s="10">
        <v>24</v>
      </c>
      <c r="C627" s="71" t="s">
        <v>38</v>
      </c>
      <c r="D627" s="11">
        <f>F627+H627+J627+L627+[1]WS2!C32+[1]WS2!E32+[1]WS2!G32+[1]WS2!I32</f>
        <v>4335</v>
      </c>
      <c r="E627" s="11">
        <f>G627+I627+K627+M627+[1]WS2!D32+[1]WS2!F32+[1]WS2!H32+[1]WS2!J32</f>
        <v>13478.586722504229</v>
      </c>
      <c r="F627" s="11">
        <v>0</v>
      </c>
      <c r="G627" s="11">
        <v>0</v>
      </c>
      <c r="H627" s="11">
        <v>0</v>
      </c>
      <c r="I627" s="11">
        <v>0</v>
      </c>
      <c r="J627" s="11">
        <v>2</v>
      </c>
      <c r="K627" s="11">
        <v>3.2972399999999999</v>
      </c>
      <c r="L627" s="11">
        <v>417</v>
      </c>
      <c r="M627" s="11">
        <v>1516.2894825042288</v>
      </c>
    </row>
    <row r="628" spans="2:19" s="67" customFormat="1" ht="27.6" customHeight="1">
      <c r="B628" s="17">
        <v>25</v>
      </c>
      <c r="C628" s="71" t="s">
        <v>39</v>
      </c>
      <c r="D628" s="11">
        <f>F628+H628+J628+L628+[1]WS2!C33+[1]WS2!E33+[1]WS2!G33+[1]WS2!I33</f>
        <v>9669</v>
      </c>
      <c r="E628" s="11">
        <f>G628+I628+K628+M628+[1]WS2!D33+[1]WS2!F33+[1]WS2!H33+[1]WS2!J33</f>
        <v>52655.718727400017</v>
      </c>
      <c r="F628" s="11">
        <v>0</v>
      </c>
      <c r="G628" s="11">
        <v>0</v>
      </c>
      <c r="H628" s="11">
        <v>37</v>
      </c>
      <c r="I628" s="11">
        <v>2.2948108</v>
      </c>
      <c r="J628" s="11">
        <v>287</v>
      </c>
      <c r="K628" s="11">
        <v>1053.5113599999995</v>
      </c>
      <c r="L628" s="11">
        <v>6631</v>
      </c>
      <c r="M628" s="11">
        <v>37067.912556600015</v>
      </c>
    </row>
    <row r="629" spans="2:19" s="67" customFormat="1" ht="27.6" customHeight="1">
      <c r="B629" s="10">
        <v>26</v>
      </c>
      <c r="C629" s="71" t="s">
        <v>40</v>
      </c>
      <c r="D629" s="11">
        <f>F629+H629+J629+L629+[1]WS2!C34+[1]WS2!E34+[1]WS2!G34+[1]WS2!I34</f>
        <v>223299</v>
      </c>
      <c r="E629" s="11">
        <f>G629+I629+K629+M629+[1]WS2!D34+[1]WS2!F34+[1]WS2!H34+[1]WS2!J34</f>
        <v>45463.128999199995</v>
      </c>
      <c r="F629" s="11">
        <v>0</v>
      </c>
      <c r="G629" s="11">
        <v>0</v>
      </c>
      <c r="H629" s="11">
        <v>0</v>
      </c>
      <c r="I629" s="11">
        <v>0</v>
      </c>
      <c r="J629" s="11">
        <v>90290</v>
      </c>
      <c r="K629" s="11">
        <v>18228.374741199998</v>
      </c>
      <c r="L629" s="11">
        <v>129613</v>
      </c>
      <c r="M629" s="11">
        <v>26233.754258000001</v>
      </c>
    </row>
    <row r="630" spans="2:19" s="8" customFormat="1" ht="27.6" customHeight="1" thickBot="1">
      <c r="B630" s="17">
        <v>27</v>
      </c>
      <c r="C630" s="75" t="s">
        <v>41</v>
      </c>
      <c r="D630" s="11">
        <f>F630+H630+J630+L630+[1]WS2!C35+[1]WS2!E35+[1]WS2!G35+[1]WS2!I35</f>
        <v>68420</v>
      </c>
      <c r="E630" s="11">
        <f>G630+I630+K630+M630+[1]WS2!D35+[1]WS2!F35+[1]WS2!H35+[1]WS2!J35</f>
        <v>19080</v>
      </c>
      <c r="F630" s="19">
        <v>0</v>
      </c>
      <c r="G630" s="19">
        <v>0</v>
      </c>
      <c r="H630" s="19">
        <v>0</v>
      </c>
      <c r="I630" s="19">
        <v>0</v>
      </c>
      <c r="J630" s="19">
        <v>63</v>
      </c>
      <c r="K630" s="19">
        <v>19</v>
      </c>
      <c r="L630" s="19">
        <v>61248</v>
      </c>
      <c r="M630" s="19">
        <v>16314</v>
      </c>
      <c r="N630" s="72"/>
    </row>
    <row r="631" spans="2:19" s="8" customFormat="1" ht="24" customHeight="1" thickBot="1">
      <c r="B631" s="4"/>
      <c r="C631" s="14" t="s">
        <v>25</v>
      </c>
      <c r="D631" s="14">
        <f>SUM(D616:D630)</f>
        <v>1509074</v>
      </c>
      <c r="E631" s="14">
        <f>SUM(E616:E630)</f>
        <v>1279802.9437514825</v>
      </c>
      <c r="F631" s="14">
        <f t="shared" ref="F631:M631" si="1">SUM(F616:F630)</f>
        <v>66</v>
      </c>
      <c r="G631" s="14">
        <f t="shared" si="1"/>
        <v>17.742828399999997</v>
      </c>
      <c r="H631" s="14">
        <f t="shared" si="1"/>
        <v>230</v>
      </c>
      <c r="I631" s="14">
        <f t="shared" si="1"/>
        <v>23.584018199999999</v>
      </c>
      <c r="J631" s="14">
        <f t="shared" si="1"/>
        <v>410322</v>
      </c>
      <c r="K631" s="14">
        <f t="shared" si="1"/>
        <v>101554.18955549116</v>
      </c>
      <c r="L631" s="14">
        <f t="shared" si="1"/>
        <v>871993</v>
      </c>
      <c r="M631" s="14">
        <f t="shared" si="1"/>
        <v>710408.50733249192</v>
      </c>
      <c r="N631" s="13"/>
    </row>
    <row r="632" spans="2:19" s="8" customFormat="1">
      <c r="B632" s="7" t="s">
        <v>42</v>
      </c>
      <c r="C632" s="91" t="s">
        <v>43</v>
      </c>
      <c r="D632" s="92"/>
      <c r="E632" s="92"/>
      <c r="F632" s="92"/>
      <c r="G632" s="92"/>
      <c r="H632" s="92"/>
      <c r="I632" s="92"/>
      <c r="J632" s="92"/>
      <c r="K632" s="92"/>
      <c r="L632" s="92"/>
      <c r="M632" s="93"/>
      <c r="N632" s="13"/>
    </row>
    <row r="633" spans="2:19" s="67" customFormat="1" ht="28.2" customHeight="1" thickBot="1">
      <c r="B633" s="10">
        <v>28</v>
      </c>
      <c r="C633" s="71" t="s">
        <v>44</v>
      </c>
      <c r="D633" s="11">
        <f>F633+H633+J633+L633+'WS2'!C40+'WS2'!E40+'WS2'!G40+'WS2'!I40</f>
        <v>223802</v>
      </c>
      <c r="E633" s="11">
        <f>G633+I633+K633+M633+'WS2'!D40+'WS2'!F40+'WS2'!H40+'WS2'!J40</f>
        <v>417736.39000000007</v>
      </c>
      <c r="F633" s="71">
        <v>2291</v>
      </c>
      <c r="G633" s="71">
        <v>1175.32</v>
      </c>
      <c r="H633" s="71">
        <v>0</v>
      </c>
      <c r="I633" s="71">
        <v>0</v>
      </c>
      <c r="J633" s="71">
        <v>46120.800000000003</v>
      </c>
      <c r="K633" s="71">
        <v>32846</v>
      </c>
      <c r="L633" s="71">
        <v>81037.770000000019</v>
      </c>
      <c r="M633" s="82">
        <v>49652.682000000066</v>
      </c>
    </row>
    <row r="634" spans="2:19" s="8" customFormat="1" ht="22.8" customHeight="1" thickBot="1">
      <c r="B634" s="20"/>
      <c r="C634" s="14" t="s">
        <v>25</v>
      </c>
      <c r="D634" s="14">
        <f>SUM(D633:D633)</f>
        <v>223802</v>
      </c>
      <c r="E634" s="14">
        <f>SUM(E633:E633)</f>
        <v>417736.39000000007</v>
      </c>
      <c r="F634" s="14">
        <f t="shared" ref="F634:M634" si="2">SUM(F633:F633)</f>
        <v>2291</v>
      </c>
      <c r="G634" s="14">
        <f t="shared" si="2"/>
        <v>1175.32</v>
      </c>
      <c r="H634" s="14">
        <f t="shared" si="2"/>
        <v>0</v>
      </c>
      <c r="I634" s="14">
        <f t="shared" si="2"/>
        <v>0</v>
      </c>
      <c r="J634" s="14">
        <f t="shared" si="2"/>
        <v>46120.800000000003</v>
      </c>
      <c r="K634" s="14">
        <f t="shared" si="2"/>
        <v>32846</v>
      </c>
      <c r="L634" s="14">
        <f t="shared" si="2"/>
        <v>81037.770000000019</v>
      </c>
      <c r="M634" s="16">
        <f t="shared" si="2"/>
        <v>49652.682000000066</v>
      </c>
      <c r="N634" s="13"/>
    </row>
    <row r="635" spans="2:19" s="8" customFormat="1" ht="22.8" customHeight="1">
      <c r="B635" s="7" t="s">
        <v>45</v>
      </c>
      <c r="C635" s="91" t="s">
        <v>46</v>
      </c>
      <c r="D635" s="92"/>
      <c r="E635" s="92"/>
      <c r="F635" s="92"/>
      <c r="G635" s="92"/>
      <c r="H635" s="92"/>
      <c r="I635" s="92"/>
      <c r="J635" s="92"/>
      <c r="K635" s="92"/>
      <c r="L635" s="92"/>
      <c r="M635" s="93"/>
      <c r="N635" s="13"/>
    </row>
    <row r="636" spans="2:19" s="8" customFormat="1" ht="27.6" customHeight="1" thickBot="1">
      <c r="B636" s="10">
        <v>29</v>
      </c>
      <c r="C636" s="21" t="s">
        <v>47</v>
      </c>
      <c r="D636" s="11">
        <f>F636+H636+J636+L636+'WS2'!C43+'WS2'!E43+'WS2'!G43+'WS2'!I43</f>
        <v>646076.06999999995</v>
      </c>
      <c r="E636" s="11">
        <f>G636+I636+K636+M636+'WS2'!D43+'WS2'!F43+'WS2'!H43+'WS2'!J43</f>
        <v>458606.54549999995</v>
      </c>
      <c r="F636" s="21">
        <v>944</v>
      </c>
      <c r="G636" s="21">
        <v>341.91</v>
      </c>
      <c r="H636" s="21">
        <v>4.6399999999999997</v>
      </c>
      <c r="I636" s="21">
        <v>0</v>
      </c>
      <c r="J636" s="21">
        <v>56205</v>
      </c>
      <c r="K636" s="21">
        <v>42853.42</v>
      </c>
      <c r="L636" s="21">
        <v>68650.429999999993</v>
      </c>
      <c r="M636" s="22">
        <v>39670.519999999997</v>
      </c>
      <c r="N636" s="13"/>
    </row>
    <row r="637" spans="2:19" ht="22.8" customHeight="1" thickBot="1">
      <c r="B637" s="4"/>
      <c r="C637" s="14" t="s">
        <v>25</v>
      </c>
      <c r="D637" s="14">
        <f>SUM(D636)</f>
        <v>646076.06999999995</v>
      </c>
      <c r="E637" s="14">
        <f t="shared" ref="E637:M637" si="3">SUM(E636)</f>
        <v>458606.54549999995</v>
      </c>
      <c r="F637" s="14">
        <f t="shared" si="3"/>
        <v>944</v>
      </c>
      <c r="G637" s="14">
        <f t="shared" si="3"/>
        <v>341.91</v>
      </c>
      <c r="H637" s="14">
        <f t="shared" si="3"/>
        <v>4.6399999999999997</v>
      </c>
      <c r="I637" s="14">
        <f t="shared" si="3"/>
        <v>0</v>
      </c>
      <c r="J637" s="14">
        <f t="shared" si="3"/>
        <v>56205</v>
      </c>
      <c r="K637" s="14">
        <f t="shared" si="3"/>
        <v>42853.42</v>
      </c>
      <c r="L637" s="14">
        <f t="shared" si="3"/>
        <v>68650.429999999993</v>
      </c>
      <c r="M637" s="14">
        <f t="shared" si="3"/>
        <v>39670.519999999997</v>
      </c>
      <c r="N637" s="13"/>
      <c r="O637" s="8"/>
      <c r="P637" s="8"/>
      <c r="Q637" s="8"/>
      <c r="R637" s="8"/>
      <c r="S637" s="8"/>
    </row>
    <row r="638" spans="2:19" ht="22.8" customHeight="1" thickBot="1">
      <c r="B638" s="23"/>
      <c r="C638" s="91" t="s">
        <v>48</v>
      </c>
      <c r="D638" s="92"/>
      <c r="E638" s="92"/>
      <c r="F638" s="92"/>
      <c r="G638" s="92"/>
      <c r="H638" s="92"/>
      <c r="I638" s="92"/>
      <c r="J638" s="92"/>
      <c r="K638" s="92"/>
      <c r="L638" s="92"/>
      <c r="M638" s="93"/>
      <c r="N638" s="13"/>
      <c r="O638" s="8"/>
      <c r="P638" s="8"/>
      <c r="Q638" s="8"/>
      <c r="R638" s="8"/>
      <c r="S638" s="8"/>
    </row>
    <row r="639" spans="2:19" ht="22.8" customHeight="1" thickBot="1">
      <c r="B639" s="4"/>
      <c r="C639" s="14" t="s">
        <v>49</v>
      </c>
      <c r="D639" s="24">
        <f>SUM(D614+D631)</f>
        <v>2644732.6255779015</v>
      </c>
      <c r="E639" s="24">
        <f t="shared" ref="E639:M639" si="4">SUM(E614+E631)</f>
        <v>4495842.0990763381</v>
      </c>
      <c r="F639" s="24">
        <f>SUM(F614+F631)</f>
        <v>16176.937792829694</v>
      </c>
      <c r="G639" s="24">
        <f t="shared" si="4"/>
        <v>28525.767167941529</v>
      </c>
      <c r="H639" s="24">
        <f t="shared" si="4"/>
        <v>11224.384600646312</v>
      </c>
      <c r="I639" s="24">
        <f t="shared" si="4"/>
        <v>4506.0660506127297</v>
      </c>
      <c r="J639" s="24">
        <f t="shared" si="4"/>
        <v>569539.01871482469</v>
      </c>
      <c r="K639" s="25">
        <f t="shared" si="4"/>
        <v>526723.5627959274</v>
      </c>
      <c r="L639" s="24">
        <f t="shared" si="4"/>
        <v>1216378.2844696005</v>
      </c>
      <c r="M639" s="26">
        <f t="shared" si="4"/>
        <v>1846366.7830449573</v>
      </c>
      <c r="N639" s="13"/>
      <c r="O639" s="8"/>
      <c r="P639" s="8"/>
      <c r="Q639" s="8"/>
      <c r="R639" s="8"/>
      <c r="S639" s="8"/>
    </row>
    <row r="640" spans="2:19" ht="22.8" customHeight="1" thickBot="1">
      <c r="B640" s="4"/>
      <c r="C640" s="14" t="s">
        <v>50</v>
      </c>
      <c r="D640" s="14">
        <f>SUM(D634)</f>
        <v>223802</v>
      </c>
      <c r="E640" s="14">
        <f>SUM(E634)</f>
        <v>417736.39000000007</v>
      </c>
      <c r="F640" s="14">
        <f t="shared" ref="F640:M640" si="5">SUM(F634)</f>
        <v>2291</v>
      </c>
      <c r="G640" s="14">
        <f t="shared" si="5"/>
        <v>1175.32</v>
      </c>
      <c r="H640" s="14">
        <f t="shared" si="5"/>
        <v>0</v>
      </c>
      <c r="I640" s="14">
        <f t="shared" si="5"/>
        <v>0</v>
      </c>
      <c r="J640" s="14">
        <f t="shared" si="5"/>
        <v>46120.800000000003</v>
      </c>
      <c r="K640" s="14">
        <f t="shared" si="5"/>
        <v>32846</v>
      </c>
      <c r="L640" s="14">
        <f t="shared" si="5"/>
        <v>81037.770000000019</v>
      </c>
      <c r="M640" s="16">
        <f t="shared" si="5"/>
        <v>49652.682000000066</v>
      </c>
      <c r="N640" s="13"/>
      <c r="O640" s="8"/>
      <c r="P640" s="8"/>
      <c r="Q640" s="8"/>
      <c r="R640" s="8"/>
      <c r="S640" s="8"/>
    </row>
    <row r="641" spans="2:19" ht="22.8" customHeight="1" thickBot="1">
      <c r="B641" s="4"/>
      <c r="C641" s="14" t="s">
        <v>51</v>
      </c>
      <c r="D641" s="24">
        <f>SUM(D639:D640)</f>
        <v>2868534.6255779015</v>
      </c>
      <c r="E641" s="24">
        <f>SUM(E639:E640)</f>
        <v>4913578.4890763378</v>
      </c>
      <c r="F641" s="24">
        <f t="shared" ref="F641:M641" si="6">SUM(F639:F640)</f>
        <v>18467.937792829696</v>
      </c>
      <c r="G641" s="24">
        <f t="shared" si="6"/>
        <v>29701.087167941529</v>
      </c>
      <c r="H641" s="24">
        <f t="shared" si="6"/>
        <v>11224.384600646312</v>
      </c>
      <c r="I641" s="24">
        <f t="shared" si="6"/>
        <v>4506.0660506127297</v>
      </c>
      <c r="J641" s="24">
        <f t="shared" si="6"/>
        <v>615659.81871482474</v>
      </c>
      <c r="K641" s="24">
        <f t="shared" si="6"/>
        <v>559569.5627959274</v>
      </c>
      <c r="L641" s="24">
        <f t="shared" si="6"/>
        <v>1297416.0544696006</v>
      </c>
      <c r="M641" s="26">
        <f t="shared" si="6"/>
        <v>1896019.4650449574</v>
      </c>
      <c r="N641" s="13"/>
      <c r="O641" s="8"/>
      <c r="P641" s="8"/>
      <c r="Q641" s="8"/>
      <c r="R641" s="8"/>
      <c r="S641" s="8"/>
    </row>
    <row r="642" spans="2:19" ht="22.8" customHeight="1" thickBot="1">
      <c r="B642" s="23"/>
      <c r="C642" s="91" t="s">
        <v>52</v>
      </c>
      <c r="D642" s="92"/>
      <c r="E642" s="92"/>
      <c r="F642" s="92"/>
      <c r="G642" s="92"/>
      <c r="H642" s="92"/>
      <c r="I642" s="92"/>
      <c r="J642" s="92"/>
      <c r="K642" s="92"/>
      <c r="L642" s="92"/>
      <c r="M642" s="93"/>
      <c r="N642" s="13"/>
      <c r="O642" s="8"/>
      <c r="P642" s="8"/>
      <c r="Q642" s="8"/>
      <c r="R642" s="8"/>
      <c r="S642" s="8"/>
    </row>
    <row r="643" spans="2:19" ht="22.8" customHeight="1" thickBot="1">
      <c r="B643" s="4"/>
      <c r="C643" s="14" t="s">
        <v>53</v>
      </c>
      <c r="D643" s="24">
        <f>SUM(D637+D641)</f>
        <v>3514610.6955779013</v>
      </c>
      <c r="E643" s="24">
        <f t="shared" ref="E643:M643" si="7">SUM(E637+E641)</f>
        <v>5372185.0345763378</v>
      </c>
      <c r="F643" s="24">
        <f t="shared" si="7"/>
        <v>19411.937792829696</v>
      </c>
      <c r="G643" s="24">
        <f t="shared" si="7"/>
        <v>30042.997167941528</v>
      </c>
      <c r="H643" s="24">
        <f t="shared" si="7"/>
        <v>11229.024600646311</v>
      </c>
      <c r="I643" s="24">
        <f t="shared" si="7"/>
        <v>4506.0660506127297</v>
      </c>
      <c r="J643" s="24">
        <f t="shared" si="7"/>
        <v>671864.81871482474</v>
      </c>
      <c r="K643" s="24">
        <f t="shared" si="7"/>
        <v>602422.98279592744</v>
      </c>
      <c r="L643" s="24">
        <f t="shared" si="7"/>
        <v>1366066.4844696005</v>
      </c>
      <c r="M643" s="26">
        <f t="shared" si="7"/>
        <v>1935689.9850449574</v>
      </c>
      <c r="N643" s="13"/>
      <c r="O643" s="8"/>
      <c r="P643" s="8"/>
      <c r="Q643" s="8"/>
      <c r="R643" s="8"/>
      <c r="S643" s="8"/>
    </row>
    <row r="644" spans="2:19" s="29" customFormat="1" ht="29.25" customHeight="1"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65" t="s">
        <v>54</v>
      </c>
      <c r="M644" s="27"/>
      <c r="N644" s="73"/>
      <c r="O644" s="28"/>
      <c r="P644" s="28"/>
      <c r="Q644" s="28"/>
      <c r="R644" s="28"/>
      <c r="S644" s="28"/>
    </row>
    <row r="645" spans="2:19">
      <c r="D645" s="13"/>
      <c r="E645" s="13"/>
      <c r="L645" s="13"/>
      <c r="M645" s="64"/>
      <c r="N645" s="64"/>
    </row>
  </sheetData>
  <mergeCells count="16">
    <mergeCell ref="C642:M642"/>
    <mergeCell ref="B595:M595"/>
    <mergeCell ref="B596:M596"/>
    <mergeCell ref="B597:M597"/>
    <mergeCell ref="D598:E598"/>
    <mergeCell ref="F598:M598"/>
    <mergeCell ref="D599:E599"/>
    <mergeCell ref="F599:G599"/>
    <mergeCell ref="H599:I599"/>
    <mergeCell ref="J599:K599"/>
    <mergeCell ref="L599:M599"/>
    <mergeCell ref="C601:M601"/>
    <mergeCell ref="C615:M615"/>
    <mergeCell ref="C632:M632"/>
    <mergeCell ref="C635:M635"/>
    <mergeCell ref="C638:M638"/>
  </mergeCells>
  <printOptions horizontalCentered="1"/>
  <pageMargins left="0.8" right="0" top="1.32" bottom="0.3" header="0.25" footer="0.33"/>
  <pageSetup paperSize="9" scale="4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view="pageBreakPreview" topLeftCell="A25" zoomScaleSheetLayoutView="100" workbookViewId="0">
      <selection activeCell="E32" sqref="E32"/>
    </sheetView>
  </sheetViews>
  <sheetFormatPr defaultColWidth="8.90625" defaultRowHeight="18"/>
  <cols>
    <col min="1" max="1" width="4.81640625" style="63" customWidth="1"/>
    <col min="2" max="2" width="24.81640625" style="134" customWidth="1"/>
    <col min="3" max="3" width="11.08984375" style="64" customWidth="1"/>
    <col min="4" max="4" width="11.26953125" style="64" customWidth="1"/>
    <col min="5" max="6" width="10.54296875" style="64" customWidth="1"/>
    <col min="7" max="8" width="9.08984375" style="64" customWidth="1"/>
    <col min="9" max="10" width="8.453125" style="64" customWidth="1"/>
    <col min="11" max="11" width="8.90625" style="64"/>
    <col min="12" max="13" width="8.90625" style="64" customWidth="1"/>
    <col min="14" max="16384" width="8.90625" style="64"/>
  </cols>
  <sheetData>
    <row r="1" spans="1:23" s="62" customFormat="1" ht="28.2" customHeight="1">
      <c r="A1" s="116" t="s">
        <v>65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23" s="62" customFormat="1" ht="19.2" customHeight="1" thickBot="1">
      <c r="A2" s="117"/>
      <c r="B2" s="118"/>
      <c r="C2" s="118"/>
      <c r="D2" s="118"/>
      <c r="E2" s="118"/>
      <c r="F2" s="118"/>
      <c r="G2" s="118"/>
      <c r="H2" s="118"/>
      <c r="I2" s="118"/>
      <c r="J2" s="118"/>
    </row>
    <row r="3" spans="1:23" s="62" customFormat="1" ht="21.75" customHeight="1" thickBot="1">
      <c r="A3" s="119" t="s">
        <v>62</v>
      </c>
      <c r="B3" s="120"/>
      <c r="C3" s="120"/>
      <c r="D3" s="120"/>
      <c r="E3" s="120"/>
      <c r="F3" s="120"/>
      <c r="G3" s="120"/>
      <c r="H3" s="120"/>
      <c r="I3" s="120"/>
      <c r="J3" s="121"/>
      <c r="K3" s="83"/>
      <c r="M3" s="84"/>
    </row>
    <row r="4" spans="1:23" s="62" customFormat="1" ht="16.8" customHeight="1" thickBot="1">
      <c r="A4" s="126" t="s">
        <v>66</v>
      </c>
      <c r="B4" s="127"/>
      <c r="C4" s="127"/>
      <c r="D4" s="127"/>
      <c r="E4" s="127"/>
      <c r="F4" s="127"/>
      <c r="G4" s="127"/>
      <c r="H4" s="127"/>
      <c r="I4" s="127"/>
      <c r="J4" s="128"/>
      <c r="K4" s="83"/>
      <c r="M4" s="84"/>
    </row>
    <row r="5" spans="1:23" s="62" customFormat="1" ht="15.75" customHeight="1" thickBot="1">
      <c r="A5" s="32" t="s">
        <v>55</v>
      </c>
      <c r="B5" s="131" t="s">
        <v>1</v>
      </c>
      <c r="C5" s="122" t="s">
        <v>56</v>
      </c>
      <c r="D5" s="122"/>
      <c r="E5" s="122"/>
      <c r="F5" s="122"/>
      <c r="G5" s="122"/>
      <c r="H5" s="122"/>
      <c r="I5" s="122"/>
      <c r="J5" s="123"/>
    </row>
    <row r="6" spans="1:23" s="62" customFormat="1" ht="16.5" customHeight="1" thickBot="1">
      <c r="A6" s="33"/>
      <c r="B6" s="132"/>
      <c r="C6" s="124" t="s">
        <v>57</v>
      </c>
      <c r="D6" s="124"/>
      <c r="E6" s="124" t="s">
        <v>58</v>
      </c>
      <c r="F6" s="124"/>
      <c r="G6" s="124" t="s">
        <v>59</v>
      </c>
      <c r="H6" s="124"/>
      <c r="I6" s="124" t="s">
        <v>60</v>
      </c>
      <c r="J6" s="125"/>
    </row>
    <row r="7" spans="1:23" s="62" customFormat="1" ht="16.5" customHeight="1" thickBot="1">
      <c r="A7" s="34"/>
      <c r="B7" s="35"/>
      <c r="C7" s="36" t="s">
        <v>9</v>
      </c>
      <c r="D7" s="36" t="s">
        <v>10</v>
      </c>
      <c r="E7" s="36" t="s">
        <v>9</v>
      </c>
      <c r="F7" s="36" t="s">
        <v>10</v>
      </c>
      <c r="G7" s="36" t="s">
        <v>9</v>
      </c>
      <c r="H7" s="36" t="s">
        <v>10</v>
      </c>
      <c r="I7" s="36" t="s">
        <v>9</v>
      </c>
      <c r="J7" s="37" t="s">
        <v>10</v>
      </c>
    </row>
    <row r="8" spans="1:23" ht="18.600000000000001" thickBot="1">
      <c r="A8" s="38" t="s">
        <v>11</v>
      </c>
      <c r="B8" s="135" t="s">
        <v>12</v>
      </c>
      <c r="C8" s="135"/>
      <c r="D8" s="135"/>
      <c r="E8" s="135"/>
      <c r="F8" s="135"/>
      <c r="G8" s="135"/>
      <c r="H8" s="135"/>
      <c r="I8" s="135"/>
      <c r="J8" s="136"/>
    </row>
    <row r="9" spans="1:23" ht="23.4" customHeight="1" thickBot="1">
      <c r="A9" s="39">
        <v>1</v>
      </c>
      <c r="B9" s="129" t="s">
        <v>13</v>
      </c>
      <c r="C9" s="40">
        <v>259020</v>
      </c>
      <c r="D9" s="40">
        <v>649976</v>
      </c>
      <c r="E9" s="40">
        <v>5297</v>
      </c>
      <c r="F9" s="40">
        <v>2848</v>
      </c>
      <c r="G9" s="40">
        <v>579</v>
      </c>
      <c r="H9" s="40">
        <v>1475</v>
      </c>
      <c r="I9" s="40">
        <v>132</v>
      </c>
      <c r="J9" s="41">
        <v>163</v>
      </c>
      <c r="K9" s="85"/>
      <c r="M9" s="113"/>
      <c r="N9" s="114"/>
      <c r="O9" s="114"/>
      <c r="P9" s="114"/>
      <c r="Q9" s="114"/>
      <c r="R9" s="114"/>
      <c r="S9" s="114"/>
      <c r="T9" s="114"/>
      <c r="U9" s="114"/>
      <c r="V9" s="114"/>
      <c r="W9" s="115"/>
    </row>
    <row r="10" spans="1:23" s="87" customFormat="1" ht="23.4" customHeight="1" thickTop="1">
      <c r="A10" s="39">
        <v>2</v>
      </c>
      <c r="B10" s="129" t="s">
        <v>14</v>
      </c>
      <c r="C10" s="42">
        <v>142732</v>
      </c>
      <c r="D10" s="42">
        <v>411701.42349000007</v>
      </c>
      <c r="E10" s="42">
        <v>9</v>
      </c>
      <c r="F10" s="42">
        <v>69.357220000000012</v>
      </c>
      <c r="G10" s="42">
        <v>1387</v>
      </c>
      <c r="H10" s="42">
        <v>3978.2061199999998</v>
      </c>
      <c r="I10" s="42">
        <v>203</v>
      </c>
      <c r="J10" s="43">
        <v>359.78344000000004</v>
      </c>
      <c r="K10" s="86"/>
    </row>
    <row r="11" spans="1:23" ht="23.4" customHeight="1">
      <c r="A11" s="39">
        <v>3</v>
      </c>
      <c r="B11" s="129" t="s">
        <v>15</v>
      </c>
      <c r="C11" s="42">
        <v>25235.871835569294</v>
      </c>
      <c r="D11" s="42">
        <v>70849.006496440255</v>
      </c>
      <c r="E11" s="42">
        <v>1954.0007310049796</v>
      </c>
      <c r="F11" s="42">
        <v>1487</v>
      </c>
      <c r="G11" s="42">
        <v>1759.2012196779992</v>
      </c>
      <c r="H11" s="42">
        <v>1706.0035118859032</v>
      </c>
      <c r="I11" s="42">
        <v>1597.4441881067523</v>
      </c>
      <c r="J11" s="43">
        <v>1288.2779246523255</v>
      </c>
      <c r="K11" s="85"/>
    </row>
    <row r="12" spans="1:23" ht="23.4" customHeight="1">
      <c r="A12" s="39">
        <v>4</v>
      </c>
      <c r="B12" s="130" t="s">
        <v>16</v>
      </c>
      <c r="C12" s="11">
        <v>20299.876</v>
      </c>
      <c r="D12" s="11">
        <v>40326.802720510001</v>
      </c>
      <c r="E12" s="11">
        <v>1262</v>
      </c>
      <c r="F12" s="11">
        <v>2273.8467342986892</v>
      </c>
      <c r="G12" s="11">
        <v>1476</v>
      </c>
      <c r="H12" s="11">
        <v>2668.5162137125408</v>
      </c>
      <c r="I12" s="11">
        <v>52</v>
      </c>
      <c r="J12" s="12">
        <v>30.489606452724487</v>
      </c>
      <c r="K12" s="85"/>
    </row>
    <row r="13" spans="1:23" ht="23.4" customHeight="1">
      <c r="A13" s="39">
        <v>5</v>
      </c>
      <c r="B13" s="129" t="s">
        <v>17</v>
      </c>
      <c r="C13" s="11">
        <v>32986</v>
      </c>
      <c r="D13" s="11">
        <v>106032.23488550003</v>
      </c>
      <c r="E13" s="11">
        <v>9</v>
      </c>
      <c r="F13" s="11">
        <v>10.4377359</v>
      </c>
      <c r="G13" s="11">
        <v>395</v>
      </c>
      <c r="H13" s="11">
        <v>1321</v>
      </c>
      <c r="I13" s="11">
        <v>249</v>
      </c>
      <c r="J13" s="12">
        <v>170</v>
      </c>
      <c r="K13" s="85"/>
    </row>
    <row r="14" spans="1:23" ht="23.4" customHeight="1">
      <c r="A14" s="39">
        <v>6</v>
      </c>
      <c r="B14" s="129" t="s">
        <v>18</v>
      </c>
      <c r="C14" s="11">
        <v>323</v>
      </c>
      <c r="D14" s="11">
        <v>1339.0180464999999</v>
      </c>
      <c r="E14" s="11">
        <v>0</v>
      </c>
      <c r="F14" s="11">
        <v>0</v>
      </c>
      <c r="G14" s="11">
        <v>104</v>
      </c>
      <c r="H14" s="11">
        <v>67.36</v>
      </c>
      <c r="I14" s="11">
        <v>23</v>
      </c>
      <c r="J14" s="12">
        <v>6.5600000000000005</v>
      </c>
      <c r="K14" s="85"/>
    </row>
    <row r="15" spans="1:23" ht="23.4" customHeight="1">
      <c r="A15" s="39">
        <v>7</v>
      </c>
      <c r="B15" s="129" t="s">
        <v>19</v>
      </c>
      <c r="C15" s="90">
        <v>28780</v>
      </c>
      <c r="D15" s="90">
        <v>115727</v>
      </c>
      <c r="E15" s="11">
        <v>0</v>
      </c>
      <c r="F15" s="11">
        <v>0</v>
      </c>
      <c r="G15" s="11">
        <v>716</v>
      </c>
      <c r="H15" s="11">
        <v>3302.8860064999999</v>
      </c>
      <c r="I15" s="11">
        <v>633</v>
      </c>
      <c r="J15" s="12">
        <v>1429.9937857999998</v>
      </c>
      <c r="K15" s="85"/>
    </row>
    <row r="16" spans="1:23" s="87" customFormat="1" ht="23.4" customHeight="1">
      <c r="A16" s="39">
        <v>8</v>
      </c>
      <c r="B16" s="129" t="s">
        <v>20</v>
      </c>
      <c r="C16" s="42">
        <v>9585</v>
      </c>
      <c r="D16" s="42">
        <v>24720.007240399995</v>
      </c>
      <c r="E16" s="42">
        <v>0</v>
      </c>
      <c r="F16" s="42">
        <v>0</v>
      </c>
      <c r="G16" s="42">
        <v>169</v>
      </c>
      <c r="H16" s="42">
        <v>454.94808740000002</v>
      </c>
      <c r="I16" s="42">
        <v>1</v>
      </c>
      <c r="J16" s="43">
        <v>0.49</v>
      </c>
      <c r="K16" s="86"/>
    </row>
    <row r="17" spans="1:11" ht="23.4" customHeight="1">
      <c r="A17" s="39">
        <v>9</v>
      </c>
      <c r="B17" s="129" t="s">
        <v>21</v>
      </c>
      <c r="C17" s="42">
        <v>2860</v>
      </c>
      <c r="D17" s="42">
        <v>51915.249524655599</v>
      </c>
      <c r="E17" s="42">
        <v>43</v>
      </c>
      <c r="F17" s="42">
        <v>88.7</v>
      </c>
      <c r="G17" s="42">
        <v>271</v>
      </c>
      <c r="H17" s="42">
        <v>709.72500000000002</v>
      </c>
      <c r="I17" s="42">
        <v>74</v>
      </c>
      <c r="J17" s="43">
        <v>13.35</v>
      </c>
      <c r="K17" s="85"/>
    </row>
    <row r="18" spans="1:11" ht="23.4" customHeight="1">
      <c r="A18" s="39">
        <v>10</v>
      </c>
      <c r="B18" s="129" t="s">
        <v>22</v>
      </c>
      <c r="C18" s="42">
        <v>3896</v>
      </c>
      <c r="D18" s="42">
        <v>45550</v>
      </c>
      <c r="E18" s="42">
        <v>19</v>
      </c>
      <c r="F18" s="42">
        <v>16.600000000000001</v>
      </c>
      <c r="G18" s="42">
        <v>146</v>
      </c>
      <c r="H18" s="42">
        <v>1645.4699999999998</v>
      </c>
      <c r="I18" s="42">
        <v>40</v>
      </c>
      <c r="J18" s="43">
        <v>19.02</v>
      </c>
      <c r="K18" s="85"/>
    </row>
    <row r="19" spans="1:11" ht="23.4" customHeight="1">
      <c r="A19" s="39">
        <v>11</v>
      </c>
      <c r="B19" s="129" t="s">
        <v>23</v>
      </c>
      <c r="C19" s="11">
        <v>15036</v>
      </c>
      <c r="D19" s="11">
        <v>43882.857552500012</v>
      </c>
      <c r="E19" s="11">
        <v>271</v>
      </c>
      <c r="F19" s="11">
        <v>358.84752159999999</v>
      </c>
      <c r="G19" s="11">
        <v>42</v>
      </c>
      <c r="H19" s="11">
        <v>129.61145260000001</v>
      </c>
      <c r="I19" s="11">
        <v>14</v>
      </c>
      <c r="J19" s="12">
        <v>217.51810400000005</v>
      </c>
      <c r="K19" s="88"/>
    </row>
    <row r="20" spans="1:11" ht="23.4" customHeight="1" thickBot="1">
      <c r="A20" s="39">
        <v>12</v>
      </c>
      <c r="B20" s="129" t="s">
        <v>24</v>
      </c>
      <c r="C20" s="42">
        <v>41976</v>
      </c>
      <c r="D20" s="42">
        <v>160735.62045829996</v>
      </c>
      <c r="E20" s="42">
        <v>978</v>
      </c>
      <c r="F20" s="42">
        <v>147764.0904857</v>
      </c>
      <c r="G20" s="42">
        <v>202</v>
      </c>
      <c r="H20" s="42">
        <v>354.93014719999991</v>
      </c>
      <c r="I20" s="42">
        <v>264</v>
      </c>
      <c r="J20" s="43">
        <v>148.66466779999999</v>
      </c>
      <c r="K20" s="85"/>
    </row>
    <row r="21" spans="1:11" ht="23.4" customHeight="1" thickBot="1">
      <c r="A21" s="44"/>
      <c r="B21" s="142" t="s">
        <v>25</v>
      </c>
      <c r="C21" s="45">
        <f t="shared" ref="C21:J21" si="0">SUM(C9:C20)</f>
        <v>582729.74783556932</v>
      </c>
      <c r="D21" s="45">
        <f t="shared" si="0"/>
        <v>1722755.2204148055</v>
      </c>
      <c r="E21" s="45">
        <f t="shared" si="0"/>
        <v>9842.0007310049805</v>
      </c>
      <c r="F21" s="45">
        <f t="shared" si="0"/>
        <v>154916.87969749869</v>
      </c>
      <c r="G21" s="45">
        <f t="shared" si="0"/>
        <v>7246.2012196779997</v>
      </c>
      <c r="H21" s="45">
        <f t="shared" si="0"/>
        <v>17813.656539298445</v>
      </c>
      <c r="I21" s="45">
        <f t="shared" si="0"/>
        <v>3282.4441881067523</v>
      </c>
      <c r="J21" s="45">
        <f t="shared" si="0"/>
        <v>3847.1475287050498</v>
      </c>
      <c r="K21" s="85"/>
    </row>
    <row r="22" spans="1:11" ht="23.4" customHeight="1">
      <c r="A22" s="38" t="s">
        <v>26</v>
      </c>
      <c r="B22" s="137" t="s">
        <v>61</v>
      </c>
      <c r="C22" s="137"/>
      <c r="D22" s="137"/>
      <c r="E22" s="137"/>
      <c r="F22" s="137"/>
      <c r="G22" s="137"/>
      <c r="H22" s="137"/>
      <c r="I22" s="137"/>
      <c r="J22" s="138"/>
      <c r="K22" s="85"/>
    </row>
    <row r="23" spans="1:11" ht="23.4" customHeight="1">
      <c r="A23" s="39">
        <v>13</v>
      </c>
      <c r="B23" s="143" t="s">
        <v>28</v>
      </c>
      <c r="C23" s="46">
        <v>16431</v>
      </c>
      <c r="D23" s="46">
        <v>72953.79661099994</v>
      </c>
      <c r="E23" s="46">
        <v>629</v>
      </c>
      <c r="F23" s="46">
        <v>232.28768009999976</v>
      </c>
      <c r="G23" s="46">
        <v>43</v>
      </c>
      <c r="H23" s="46">
        <v>47.909577300000002</v>
      </c>
      <c r="I23" s="46">
        <v>0</v>
      </c>
      <c r="J23" s="47">
        <v>0</v>
      </c>
      <c r="K23" s="85"/>
    </row>
    <row r="24" spans="1:11" ht="23.4" customHeight="1">
      <c r="A24" s="39">
        <v>14</v>
      </c>
      <c r="B24" s="144" t="s">
        <v>29</v>
      </c>
      <c r="C24" s="48">
        <v>66</v>
      </c>
      <c r="D24" s="48">
        <v>246.5899086</v>
      </c>
      <c r="E24" s="48">
        <v>0</v>
      </c>
      <c r="F24" s="48">
        <v>0</v>
      </c>
      <c r="G24" s="48">
        <v>31</v>
      </c>
      <c r="H24" s="48">
        <v>117.08</v>
      </c>
      <c r="I24" s="48">
        <v>2</v>
      </c>
      <c r="J24" s="49">
        <v>1.04</v>
      </c>
      <c r="K24" s="85"/>
    </row>
    <row r="25" spans="1:11" ht="23.4" customHeight="1">
      <c r="A25" s="39">
        <v>15</v>
      </c>
      <c r="B25" s="144" t="s">
        <v>30</v>
      </c>
      <c r="C25" s="48">
        <v>52186</v>
      </c>
      <c r="D25" s="48">
        <v>92487.061488899999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9">
        <v>0</v>
      </c>
      <c r="K25" s="85"/>
    </row>
    <row r="26" spans="1:11" ht="23.4" customHeight="1">
      <c r="A26" s="39">
        <v>16</v>
      </c>
      <c r="B26" s="144" t="s">
        <v>31</v>
      </c>
      <c r="C26" s="11">
        <v>11776</v>
      </c>
      <c r="D26" s="11">
        <v>22078.115172900001</v>
      </c>
      <c r="E26" s="11">
        <v>0</v>
      </c>
      <c r="F26" s="11">
        <v>0</v>
      </c>
      <c r="G26" s="11">
        <v>0</v>
      </c>
      <c r="H26" s="11">
        <v>0</v>
      </c>
      <c r="I26" s="11">
        <v>10</v>
      </c>
      <c r="J26" s="12">
        <v>1.2553092000000001</v>
      </c>
      <c r="K26" s="85"/>
    </row>
    <row r="27" spans="1:11" ht="23.4" customHeight="1">
      <c r="A27" s="39">
        <v>17</v>
      </c>
      <c r="B27" s="144" t="s">
        <v>32</v>
      </c>
      <c r="C27" s="11">
        <v>1711</v>
      </c>
      <c r="D27" s="11">
        <v>23275.847039815704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2">
        <v>0</v>
      </c>
      <c r="K27" s="85"/>
    </row>
    <row r="28" spans="1:11" s="87" customFormat="1" ht="23.4" customHeight="1">
      <c r="A28" s="39">
        <v>18</v>
      </c>
      <c r="B28" s="144" t="s">
        <v>33</v>
      </c>
      <c r="C28" s="11">
        <v>1919</v>
      </c>
      <c r="D28" s="11">
        <v>6046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2">
        <v>0</v>
      </c>
      <c r="K28" s="86"/>
    </row>
    <row r="29" spans="1:11" ht="23.4" customHeight="1">
      <c r="A29" s="39">
        <v>19</v>
      </c>
      <c r="B29" s="143" t="s">
        <v>34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18">
        <v>0</v>
      </c>
      <c r="K29" s="85"/>
    </row>
    <row r="30" spans="1:11" ht="23.4" customHeight="1">
      <c r="A30" s="39">
        <v>20</v>
      </c>
      <c r="B30" s="143" t="s">
        <v>35</v>
      </c>
      <c r="C30" s="74">
        <v>3692</v>
      </c>
      <c r="D30" s="74">
        <v>67740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18">
        <v>0</v>
      </c>
      <c r="K30" s="85"/>
    </row>
    <row r="31" spans="1:11" ht="23.4" customHeight="1">
      <c r="A31" s="39">
        <v>21</v>
      </c>
      <c r="B31" s="143" t="s">
        <v>36</v>
      </c>
      <c r="C31" s="74">
        <v>30830</v>
      </c>
      <c r="D31" s="74">
        <v>142613.11450080003</v>
      </c>
      <c r="E31" s="74">
        <v>4</v>
      </c>
      <c r="F31" s="74">
        <v>276.89588670000001</v>
      </c>
      <c r="G31" s="74">
        <v>0</v>
      </c>
      <c r="H31" s="74">
        <v>0</v>
      </c>
      <c r="I31" s="74">
        <v>0</v>
      </c>
      <c r="J31" s="18">
        <v>0</v>
      </c>
      <c r="K31" s="85"/>
    </row>
    <row r="32" spans="1:11" ht="23.4" customHeight="1">
      <c r="A32" s="39">
        <v>22</v>
      </c>
      <c r="B32" s="143" t="s">
        <v>37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18">
        <v>0</v>
      </c>
      <c r="K32" s="85"/>
    </row>
    <row r="33" spans="1:11" ht="23.4" customHeight="1">
      <c r="A33" s="39">
        <v>23</v>
      </c>
      <c r="B33" s="143" t="s">
        <v>63</v>
      </c>
      <c r="C33" s="74">
        <v>93815</v>
      </c>
      <c r="D33" s="74">
        <v>18181.920016899883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18">
        <v>0</v>
      </c>
      <c r="K33" s="85"/>
    </row>
    <row r="34" spans="1:11" ht="23.4" customHeight="1">
      <c r="A34" s="39">
        <v>24</v>
      </c>
      <c r="B34" s="144" t="s">
        <v>38</v>
      </c>
      <c r="C34" s="11">
        <v>5645</v>
      </c>
      <c r="D34" s="11">
        <v>17796.786238478853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2">
        <v>0</v>
      </c>
      <c r="K34" s="85"/>
    </row>
    <row r="35" spans="1:11" ht="23.4" customHeight="1">
      <c r="A35" s="39">
        <v>25</v>
      </c>
      <c r="B35" s="144" t="s">
        <v>39</v>
      </c>
      <c r="C35" s="11">
        <v>2804</v>
      </c>
      <c r="D35" s="11">
        <v>15505.496691199995</v>
      </c>
      <c r="E35" s="11">
        <v>15</v>
      </c>
      <c r="F35" s="11">
        <v>14.596301199999999</v>
      </c>
      <c r="G35" s="11">
        <v>0</v>
      </c>
      <c r="H35" s="11">
        <v>0</v>
      </c>
      <c r="I35" s="11">
        <v>0</v>
      </c>
      <c r="J35" s="12">
        <v>0</v>
      </c>
      <c r="K35" s="85"/>
    </row>
    <row r="36" spans="1:11" ht="23.4" customHeight="1">
      <c r="A36" s="39">
        <v>26</v>
      </c>
      <c r="B36" s="143" t="s">
        <v>40</v>
      </c>
      <c r="C36" s="74">
        <v>54102</v>
      </c>
      <c r="D36" s="74">
        <v>11795.115148100002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18">
        <v>0</v>
      </c>
      <c r="K36" s="85"/>
    </row>
    <row r="37" spans="1:11" ht="23.4" customHeight="1" thickBot="1">
      <c r="A37" s="39">
        <v>27</v>
      </c>
      <c r="B37" s="144" t="s">
        <v>41</v>
      </c>
      <c r="C37" s="11">
        <v>7109</v>
      </c>
      <c r="D37" s="11">
        <v>2747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2">
        <v>0</v>
      </c>
      <c r="K37" s="85"/>
    </row>
    <row r="38" spans="1:11" ht="23.4" customHeight="1" thickBot="1">
      <c r="A38" s="44"/>
      <c r="B38" s="142" t="s">
        <v>25</v>
      </c>
      <c r="C38" s="45">
        <f>SUM(C23:C37)</f>
        <v>282086</v>
      </c>
      <c r="D38" s="45">
        <f>SUM(D23:D37)</f>
        <v>493466.84281669441</v>
      </c>
      <c r="E38" s="45">
        <f t="shared" ref="E38:J38" si="1">SUM(E23:E37)</f>
        <v>648</v>
      </c>
      <c r="F38" s="45">
        <f t="shared" si="1"/>
        <v>523.77986799999974</v>
      </c>
      <c r="G38" s="45">
        <f t="shared" si="1"/>
        <v>74</v>
      </c>
      <c r="H38" s="45">
        <f t="shared" si="1"/>
        <v>164.98957730000001</v>
      </c>
      <c r="I38" s="45">
        <f t="shared" si="1"/>
        <v>12</v>
      </c>
      <c r="J38" s="45">
        <f t="shared" si="1"/>
        <v>2.2953092000000002</v>
      </c>
      <c r="K38" s="85"/>
    </row>
    <row r="39" spans="1:11" ht="23.4" customHeight="1">
      <c r="A39" s="141" t="s">
        <v>42</v>
      </c>
      <c r="B39" s="137" t="s">
        <v>43</v>
      </c>
      <c r="C39" s="137"/>
      <c r="D39" s="137"/>
      <c r="E39" s="137"/>
      <c r="F39" s="137"/>
      <c r="G39" s="137"/>
      <c r="H39" s="137"/>
      <c r="I39" s="137"/>
      <c r="J39" s="138"/>
      <c r="K39" s="85"/>
    </row>
    <row r="40" spans="1:11" ht="23.4" customHeight="1" thickBot="1">
      <c r="A40" s="39">
        <v>28</v>
      </c>
      <c r="B40" s="145" t="s">
        <v>44</v>
      </c>
      <c r="C40" s="42">
        <v>74425</v>
      </c>
      <c r="D40" s="42">
        <v>324281</v>
      </c>
      <c r="E40" s="42">
        <v>19757.43</v>
      </c>
      <c r="F40" s="42">
        <v>9659.9580000000024</v>
      </c>
      <c r="G40" s="42">
        <v>170</v>
      </c>
      <c r="H40" s="42">
        <v>121.43</v>
      </c>
      <c r="I40" s="42">
        <v>0</v>
      </c>
      <c r="J40" s="43">
        <v>0</v>
      </c>
      <c r="K40" s="85"/>
    </row>
    <row r="41" spans="1:11" ht="23.4" customHeight="1" thickBot="1">
      <c r="A41" s="50"/>
      <c r="B41" s="142" t="s">
        <v>25</v>
      </c>
      <c r="C41" s="45">
        <f t="shared" ref="C41:J41" si="2">SUM(C40:C40)</f>
        <v>74425</v>
      </c>
      <c r="D41" s="45">
        <f t="shared" si="2"/>
        <v>324281</v>
      </c>
      <c r="E41" s="45">
        <f t="shared" si="2"/>
        <v>19757.43</v>
      </c>
      <c r="F41" s="45">
        <f t="shared" si="2"/>
        <v>9659.9580000000024</v>
      </c>
      <c r="G41" s="45">
        <f t="shared" si="2"/>
        <v>170</v>
      </c>
      <c r="H41" s="45">
        <f t="shared" si="2"/>
        <v>121.43</v>
      </c>
      <c r="I41" s="45">
        <f t="shared" si="2"/>
        <v>0</v>
      </c>
      <c r="J41" s="51">
        <f t="shared" si="2"/>
        <v>0</v>
      </c>
      <c r="K41" s="85"/>
    </row>
    <row r="42" spans="1:11" ht="23.4" customHeight="1">
      <c r="A42" s="141" t="s">
        <v>45</v>
      </c>
      <c r="B42" s="137" t="s">
        <v>46</v>
      </c>
      <c r="C42" s="137"/>
      <c r="D42" s="137"/>
      <c r="E42" s="137"/>
      <c r="F42" s="137"/>
      <c r="G42" s="137"/>
      <c r="H42" s="137"/>
      <c r="I42" s="137"/>
      <c r="J42" s="138"/>
      <c r="K42" s="85"/>
    </row>
    <row r="43" spans="1:11" ht="23.4" customHeight="1" thickBot="1">
      <c r="A43" s="52">
        <v>29</v>
      </c>
      <c r="B43" s="146" t="s">
        <v>47</v>
      </c>
      <c r="C43" s="53">
        <v>518110</v>
      </c>
      <c r="D43" s="53">
        <v>374765.52549999999</v>
      </c>
      <c r="E43" s="53">
        <v>2162</v>
      </c>
      <c r="F43" s="53">
        <v>975.17</v>
      </c>
      <c r="G43" s="53">
        <v>0</v>
      </c>
      <c r="H43" s="53">
        <v>0</v>
      </c>
      <c r="I43" s="53">
        <v>0</v>
      </c>
      <c r="J43" s="54">
        <v>0</v>
      </c>
      <c r="K43" s="85"/>
    </row>
    <row r="44" spans="1:11" ht="23.4" customHeight="1" thickBot="1">
      <c r="A44" s="44"/>
      <c r="B44" s="142" t="s">
        <v>25</v>
      </c>
      <c r="C44" s="45">
        <f>SUM(C43)</f>
        <v>518110</v>
      </c>
      <c r="D44" s="45">
        <f t="shared" ref="D44:J44" si="3">SUM(D43)</f>
        <v>374765.52549999999</v>
      </c>
      <c r="E44" s="45">
        <f t="shared" si="3"/>
        <v>2162</v>
      </c>
      <c r="F44" s="45">
        <f t="shared" si="3"/>
        <v>975.17</v>
      </c>
      <c r="G44" s="45">
        <f t="shared" si="3"/>
        <v>0</v>
      </c>
      <c r="H44" s="45">
        <f t="shared" si="3"/>
        <v>0</v>
      </c>
      <c r="I44" s="45">
        <f t="shared" si="3"/>
        <v>0</v>
      </c>
      <c r="J44" s="45">
        <f t="shared" si="3"/>
        <v>0</v>
      </c>
      <c r="K44" s="85"/>
    </row>
    <row r="45" spans="1:11" ht="23.4" customHeight="1" thickBot="1">
      <c r="A45" s="55"/>
      <c r="B45" s="139" t="s">
        <v>48</v>
      </c>
      <c r="C45" s="139"/>
      <c r="D45" s="139"/>
      <c r="E45" s="139"/>
      <c r="F45" s="139"/>
      <c r="G45" s="139"/>
      <c r="H45" s="139"/>
      <c r="I45" s="139"/>
      <c r="J45" s="140"/>
      <c r="K45" s="85"/>
    </row>
    <row r="46" spans="1:11" ht="23.4" customHeight="1" thickBot="1">
      <c r="A46" s="44"/>
      <c r="B46" s="142" t="s">
        <v>49</v>
      </c>
      <c r="C46" s="56">
        <f t="shared" ref="C46:J46" si="4">SUM(C21+C38)</f>
        <v>864815.74783556932</v>
      </c>
      <c r="D46" s="56">
        <f t="shared" si="4"/>
        <v>2216222.0632314999</v>
      </c>
      <c r="E46" s="56">
        <f t="shared" si="4"/>
        <v>10490.00073100498</v>
      </c>
      <c r="F46" s="56">
        <f t="shared" si="4"/>
        <v>155440.6595654987</v>
      </c>
      <c r="G46" s="56">
        <f t="shared" si="4"/>
        <v>7320.2012196779997</v>
      </c>
      <c r="H46" s="56">
        <f t="shared" si="4"/>
        <v>17978.646116598444</v>
      </c>
      <c r="I46" s="56">
        <f t="shared" si="4"/>
        <v>3294.4441881067523</v>
      </c>
      <c r="J46" s="57">
        <f t="shared" si="4"/>
        <v>3849.4428379050496</v>
      </c>
      <c r="K46" s="85"/>
    </row>
    <row r="47" spans="1:11" ht="23.4" customHeight="1" thickBot="1">
      <c r="A47" s="55"/>
      <c r="B47" s="147" t="s">
        <v>50</v>
      </c>
      <c r="C47" s="58">
        <f t="shared" ref="C47:J47" si="5">SUM(C41)</f>
        <v>74425</v>
      </c>
      <c r="D47" s="58">
        <f t="shared" si="5"/>
        <v>324281</v>
      </c>
      <c r="E47" s="58">
        <f t="shared" si="5"/>
        <v>19757.43</v>
      </c>
      <c r="F47" s="58">
        <f t="shared" si="5"/>
        <v>9659.9580000000024</v>
      </c>
      <c r="G47" s="58">
        <f t="shared" si="5"/>
        <v>170</v>
      </c>
      <c r="H47" s="58">
        <f t="shared" si="5"/>
        <v>121.43</v>
      </c>
      <c r="I47" s="58">
        <f t="shared" si="5"/>
        <v>0</v>
      </c>
      <c r="J47" s="59">
        <f t="shared" si="5"/>
        <v>0</v>
      </c>
      <c r="K47" s="85"/>
    </row>
    <row r="48" spans="1:11" ht="23.4" customHeight="1" thickBot="1">
      <c r="A48" s="44"/>
      <c r="B48" s="142" t="s">
        <v>51</v>
      </c>
      <c r="C48" s="56">
        <f t="shared" ref="C48:J48" si="6">SUM(C46:C47)</f>
        <v>939240.74783556932</v>
      </c>
      <c r="D48" s="56">
        <f t="shared" si="6"/>
        <v>2540503.0632314999</v>
      </c>
      <c r="E48" s="56">
        <f t="shared" si="6"/>
        <v>30247.430731004981</v>
      </c>
      <c r="F48" s="56">
        <f t="shared" si="6"/>
        <v>165100.61756549872</v>
      </c>
      <c r="G48" s="56">
        <f t="shared" si="6"/>
        <v>7490.2012196779997</v>
      </c>
      <c r="H48" s="56">
        <f t="shared" si="6"/>
        <v>18100.076116598444</v>
      </c>
      <c r="I48" s="56">
        <f t="shared" si="6"/>
        <v>3294.4441881067523</v>
      </c>
      <c r="J48" s="57">
        <f t="shared" si="6"/>
        <v>3849.4428379050496</v>
      </c>
      <c r="K48" s="85"/>
    </row>
    <row r="49" spans="1:11" ht="23.4" customHeight="1" thickBot="1">
      <c r="A49" s="55"/>
      <c r="B49" s="139" t="s">
        <v>52</v>
      </c>
      <c r="C49" s="139"/>
      <c r="D49" s="139"/>
      <c r="E49" s="139"/>
      <c r="F49" s="139"/>
      <c r="G49" s="139"/>
      <c r="H49" s="139"/>
      <c r="I49" s="139"/>
      <c r="J49" s="140"/>
      <c r="K49" s="85"/>
    </row>
    <row r="50" spans="1:11" ht="23.4" customHeight="1" thickBot="1">
      <c r="A50" s="44"/>
      <c r="B50" s="142" t="s">
        <v>53</v>
      </c>
      <c r="C50" s="56">
        <f>SUM(C44+C48)</f>
        <v>1457350.7478355693</v>
      </c>
      <c r="D50" s="56">
        <f t="shared" ref="D50:J50" si="7">SUM(D44+D48)</f>
        <v>2915268.5887314999</v>
      </c>
      <c r="E50" s="56">
        <f t="shared" si="7"/>
        <v>32409.430731004981</v>
      </c>
      <c r="F50" s="56">
        <f t="shared" si="7"/>
        <v>166075.78756549873</v>
      </c>
      <c r="G50" s="56">
        <f t="shared" si="7"/>
        <v>7490.2012196779997</v>
      </c>
      <c r="H50" s="56">
        <f t="shared" si="7"/>
        <v>18100.076116598444</v>
      </c>
      <c r="I50" s="56">
        <f t="shared" si="7"/>
        <v>3294.4441881067523</v>
      </c>
      <c r="J50" s="57">
        <f t="shared" si="7"/>
        <v>3849.4428379050496</v>
      </c>
      <c r="K50" s="85"/>
    </row>
    <row r="51" spans="1:11" ht="30" customHeight="1">
      <c r="A51" s="60"/>
      <c r="B51" s="133"/>
      <c r="C51" s="76"/>
      <c r="D51" s="76"/>
      <c r="E51" s="76"/>
      <c r="F51" s="76"/>
      <c r="G51" s="77"/>
      <c r="H51" s="77"/>
      <c r="I51" s="89" t="s">
        <v>54</v>
      </c>
      <c r="J51" s="77"/>
      <c r="K51" s="85"/>
    </row>
    <row r="52" spans="1:11">
      <c r="A52" s="61"/>
      <c r="C52" s="62"/>
      <c r="D52" s="62"/>
      <c r="E52" s="62"/>
      <c r="F52" s="62"/>
      <c r="G52" s="62"/>
      <c r="H52" s="62"/>
      <c r="I52" s="62"/>
      <c r="J52" s="62"/>
    </row>
    <row r="53" spans="1:11">
      <c r="A53" s="112"/>
      <c r="B53" s="112"/>
      <c r="C53" s="112"/>
      <c r="D53" s="112"/>
      <c r="E53" s="112"/>
      <c r="F53" s="112"/>
      <c r="G53" s="112"/>
      <c r="H53" s="112"/>
      <c r="I53" s="80"/>
      <c r="J53" s="80"/>
    </row>
  </sheetData>
  <mergeCells count="17">
    <mergeCell ref="A1:J1"/>
    <mergeCell ref="A2:J2"/>
    <mergeCell ref="A3:J3"/>
    <mergeCell ref="C5:J5"/>
    <mergeCell ref="C6:D6"/>
    <mergeCell ref="E6:F6"/>
    <mergeCell ref="G6:H6"/>
    <mergeCell ref="I6:J6"/>
    <mergeCell ref="A4:J4"/>
    <mergeCell ref="B49:J49"/>
    <mergeCell ref="A53:H53"/>
    <mergeCell ref="B8:J8"/>
    <mergeCell ref="M9:W9"/>
    <mergeCell ref="B22:J22"/>
    <mergeCell ref="B39:J39"/>
    <mergeCell ref="B42:J42"/>
    <mergeCell ref="B45:J45"/>
  </mergeCells>
  <printOptions horizontalCentered="1"/>
  <pageMargins left="0" right="0.46" top="0.9" bottom="0.24" header="0.25" footer="0.26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WS1</vt:lpstr>
      <vt:lpstr>WS2</vt:lpstr>
      <vt:lpstr>'WS1'!Print_Area</vt:lpstr>
      <vt:lpstr>'WS2'!Print_Area</vt:lpstr>
      <vt:lpstr>'WS1'!REP1C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2021-08-27T12:08:26Z</cp:lastPrinted>
  <dcterms:created xsi:type="dcterms:W3CDTF">2021-02-05T12:52:16Z</dcterms:created>
  <dcterms:modified xsi:type="dcterms:W3CDTF">2021-08-27T12:08:28Z</dcterms:modified>
</cp:coreProperties>
</file>