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-111" yWindow="-111" windowWidth="23262" windowHeight="12572"/>
  </bookViews>
  <sheets>
    <sheet name="MIN-DIS " sheetId="1" r:id="rId1"/>
  </sheets>
  <definedNames>
    <definedName name="_xlnm.Print_Area" localSheetId="0">'MIN-DIS '!$A$1:$N$48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N8" i="1"/>
  <c r="M9" i="1"/>
  <c r="N9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C19" i="1"/>
  <c r="D19" i="1"/>
  <c r="E19" i="1"/>
  <c r="F19" i="1"/>
  <c r="G19" i="1"/>
  <c r="H19" i="1"/>
  <c r="I19" i="1"/>
  <c r="J19" i="1"/>
  <c r="K19" i="1"/>
  <c r="L19" i="1"/>
  <c r="M21" i="1"/>
  <c r="N21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C35" i="1"/>
  <c r="C43" i="1" s="1"/>
  <c r="D35" i="1"/>
  <c r="E35" i="1"/>
  <c r="E43" i="1" s="1"/>
  <c r="F35" i="1"/>
  <c r="G35" i="1"/>
  <c r="H35" i="1"/>
  <c r="I35" i="1"/>
  <c r="I43" i="1" s="1"/>
  <c r="J35" i="1"/>
  <c r="K35" i="1"/>
  <c r="K43" i="1" s="1"/>
  <c r="L35" i="1"/>
  <c r="C38" i="1"/>
  <c r="C44" i="1" s="1"/>
  <c r="D38" i="1"/>
  <c r="D44" i="1" s="1"/>
  <c r="E38" i="1"/>
  <c r="F38" i="1"/>
  <c r="F44" i="1" s="1"/>
  <c r="G38" i="1"/>
  <c r="G44" i="1" s="1"/>
  <c r="H38" i="1"/>
  <c r="I38" i="1"/>
  <c r="I44" i="1" s="1"/>
  <c r="J38" i="1"/>
  <c r="J44" i="1" s="1"/>
  <c r="K38" i="1"/>
  <c r="L38" i="1"/>
  <c r="L44" i="1" s="1"/>
  <c r="M38" i="1"/>
  <c r="M44" i="1" s="1"/>
  <c r="N38" i="1"/>
  <c r="M40" i="1"/>
  <c r="M41" i="1" s="1"/>
  <c r="N40" i="1"/>
  <c r="C41" i="1"/>
  <c r="D41" i="1"/>
  <c r="E41" i="1"/>
  <c r="F41" i="1"/>
  <c r="G41" i="1"/>
  <c r="H41" i="1"/>
  <c r="I41" i="1"/>
  <c r="J41" i="1"/>
  <c r="K41" i="1"/>
  <c r="L41" i="1"/>
  <c r="N41" i="1"/>
  <c r="E44" i="1"/>
  <c r="H44" i="1"/>
  <c r="K44" i="1"/>
  <c r="N44" i="1"/>
  <c r="N35" i="1" l="1"/>
  <c r="M19" i="1"/>
  <c r="K45" i="1"/>
  <c r="K47" i="1" s="1"/>
  <c r="M35" i="1"/>
  <c r="M43" i="1" s="1"/>
  <c r="M45" i="1" s="1"/>
  <c r="M47" i="1" s="1"/>
  <c r="L43" i="1"/>
  <c r="L45" i="1" s="1"/>
  <c r="L47" i="1" s="1"/>
  <c r="D43" i="1"/>
  <c r="D45" i="1" s="1"/>
  <c r="D47" i="1" s="1"/>
  <c r="N19" i="1"/>
  <c r="G43" i="1"/>
  <c r="G45" i="1" s="1"/>
  <c r="G47" i="1" s="1"/>
  <c r="J43" i="1"/>
  <c r="J45" i="1" s="1"/>
  <c r="J47" i="1" s="1"/>
  <c r="F43" i="1"/>
  <c r="F45" i="1" s="1"/>
  <c r="F47" i="1" s="1"/>
  <c r="C45" i="1"/>
  <c r="C47" i="1" s="1"/>
  <c r="I45" i="1"/>
  <c r="I47" i="1" s="1"/>
  <c r="E45" i="1"/>
  <c r="E47" i="1" s="1"/>
  <c r="H43" i="1"/>
  <c r="H45" i="1" s="1"/>
  <c r="H47" i="1" s="1"/>
  <c r="N43" i="1" l="1"/>
  <c r="N45" i="1" s="1"/>
  <c r="N47" i="1" s="1"/>
</calcChain>
</file>

<file path=xl/sharedStrings.xml><?xml version="1.0" encoding="utf-8"?>
<sst xmlns="http://schemas.openxmlformats.org/spreadsheetml/2006/main" count="71" uniqueCount="57">
  <si>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</si>
  <si>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</si>
  <si>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</si>
  <si>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</si>
  <si>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</si>
  <si>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</si>
  <si>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</si>
  <si>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</si>
  <si>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Pb. State Coop. Bank</t>
  </si>
  <si>
    <t>COOPERATIVE BANKS</t>
  </si>
  <si>
    <t>D.</t>
  </si>
  <si>
    <t>Punjab Gramin Bank</t>
  </si>
  <si>
    <t>REGIONAL RURAL BANKS</t>
  </si>
  <si>
    <t>C.</t>
  </si>
  <si>
    <t>Jana Small Finance Bank</t>
  </si>
  <si>
    <t>Ujjivan Small Finance Bank</t>
  </si>
  <si>
    <t>CAPITAL SMALL FIN. Bank</t>
  </si>
  <si>
    <t>AU Small Finance Bank</t>
  </si>
  <si>
    <t>Bandhan Bank</t>
  </si>
  <si>
    <t>AXIS Bank</t>
  </si>
  <si>
    <t>IndusInd Bank</t>
  </si>
  <si>
    <t xml:space="preserve">Federal Bank </t>
  </si>
  <si>
    <t>Yes Bank</t>
  </si>
  <si>
    <t>Kotak Mahindra Bank</t>
  </si>
  <si>
    <t>ICICI BANK</t>
  </si>
  <si>
    <t>HDFC BANK</t>
  </si>
  <si>
    <t>J&amp;K BANK</t>
  </si>
  <si>
    <t>IDBI BANK</t>
  </si>
  <si>
    <t xml:space="preserve">PRIVATE SECTOR BANKS &amp; SMALL FINANCE BANKS </t>
  </si>
  <si>
    <t xml:space="preserve">B. 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</si>
  <si>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</si>
  <si>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</si>
  <si>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</si>
  <si>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</si>
  <si>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</si>
  <si>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</si>
  <si>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</si>
  <si>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</si>
  <si>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</si>
  <si>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</si>
  <si>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`</t>
  </si>
  <si>
    <t>Punjab &amp; Sind Bank</t>
  </si>
  <si>
    <t>PUNJAB NATIONAL BANK</t>
  </si>
  <si>
    <t>PUBLIC SECTOR BANKS</t>
  </si>
  <si>
    <t>A.</t>
  </si>
  <si>
    <t>AMOUNT</t>
  </si>
  <si>
    <t>NUMBER</t>
  </si>
  <si>
    <t>JAINS</t>
  </si>
  <si>
    <t>BUDHISTS</t>
  </si>
  <si>
    <t>ZORASTRAINS</t>
  </si>
  <si>
    <t>CHRISTIAN</t>
  </si>
  <si>
    <t>MUSLIMS</t>
  </si>
  <si>
    <t>BANK NAME</t>
  </si>
  <si>
    <t>SN</t>
  </si>
  <si>
    <t xml:space="preserve"> BANK WISE ADVANCES DISBURSED TO MINORITY COMMUNITIES                                                                                                                                    DURING Q.E. MARCH 2021</t>
  </si>
  <si>
    <t>(Amount  in lakh)</t>
  </si>
  <si>
    <t xml:space="preserve">                                                                                 Annexure-53.1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</si>
</sst>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color rgb="FFFF0000"/>
      <name val="Times New Roman"/>
      <family val="1"/>
    </font>
    <font>
      <b/>
      <sz val="16"/>
      <name val="Times New Roman"/>
      <family val="1"/>
    </font>
    <font>
      <b/>
      <sz val="10"/>
      <name val="Rupee Foradian"/>
      <family val="2"/>
    </font>
    <font>
      <b/>
      <sz val="12"/>
      <color rgb="FFFF0000"/>
      <name val="Rupee Foradi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9"/>
      <name val="Tahoma"/>
      <family val="2"/>
    </font>
    <font>
      <b/>
      <sz val="14"/>
      <name val="Rupee Foradian"/>
      <family val="2"/>
    </font>
    <font>
      <sz val="18"/>
      <name val="Tahoma"/>
      <family val="2"/>
    </font>
    <font>
      <b/>
      <sz val="1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0" fontId="7" fillId="0" borderId="0" xfId="1" applyFont="1"/>
    <xf numFmtId="0" fontId="9" fillId="0" borderId="0" xfId="2" applyFont="1" applyAlignment="1">
      <alignment horizont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1" fillId="0" borderId="0" xfId="1" applyFont="1"/>
    <xf numFmtId="0" fontId="12" fillId="0" borderId="0" xfId="1" applyFont="1"/>
    <xf numFmtId="0" fontId="1" fillId="2" borderId="0" xfId="1" applyFont="1" applyFill="1"/>
    <xf numFmtId="0" fontId="7" fillId="2" borderId="0" xfId="1" applyFont="1" applyFill="1"/>
    <xf numFmtId="0" fontId="9" fillId="2" borderId="0" xfId="1" applyFont="1" applyFill="1" applyAlignment="1">
      <alignment horizontal="center"/>
    </xf>
    <xf numFmtId="0" fontId="10" fillId="2" borderId="0" xfId="1" applyFont="1" applyFill="1"/>
    <xf numFmtId="1" fontId="6" fillId="0" borderId="1" xfId="1" applyNumberFormat="1" applyFont="1" applyFill="1" applyBorder="1"/>
    <xf numFmtId="1" fontId="6" fillId="0" borderId="8" xfId="1" applyNumberFormat="1" applyFont="1" applyFill="1" applyBorder="1" applyAlignment="1">
      <alignment vertical="center"/>
    </xf>
    <xf numFmtId="0" fontId="12" fillId="0" borderId="0" xfId="1" applyFont="1" applyFill="1"/>
    <xf numFmtId="0" fontId="4" fillId="0" borderId="21" xfId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left" vertical="center"/>
    </xf>
    <xf numFmtId="0" fontId="12" fillId="0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vertical="center"/>
    </xf>
    <xf numFmtId="1" fontId="13" fillId="0" borderId="1" xfId="1" applyNumberFormat="1" applyFont="1" applyFill="1" applyBorder="1" applyAlignment="1">
      <alignment horizontal="center" vertical="center"/>
    </xf>
    <xf numFmtId="1" fontId="13" fillId="0" borderId="13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/>
    </xf>
    <xf numFmtId="1" fontId="5" fillId="0" borderId="11" xfId="1" applyNumberFormat="1" applyFont="1" applyFill="1" applyBorder="1"/>
    <xf numFmtId="1" fontId="5" fillId="0" borderId="10" xfId="1" applyNumberFormat="1" applyFont="1" applyFill="1" applyBorder="1"/>
    <xf numFmtId="0" fontId="2" fillId="0" borderId="0" xfId="1" applyFont="1" applyFill="1"/>
    <xf numFmtId="0" fontId="6" fillId="0" borderId="15" xfId="1" applyFont="1" applyFill="1" applyBorder="1" applyAlignment="1">
      <alignment horizontal="center"/>
    </xf>
    <xf numFmtId="1" fontId="6" fillId="0" borderId="7" xfId="1" applyNumberFormat="1" applyFont="1" applyFill="1" applyBorder="1"/>
    <xf numFmtId="1" fontId="6" fillId="0" borderId="7" xfId="1" applyNumberFormat="1" applyFont="1" applyFill="1" applyBorder="1" applyAlignment="1"/>
    <xf numFmtId="1" fontId="6" fillId="0" borderId="14" xfId="1" applyNumberFormat="1" applyFont="1" applyFill="1" applyBorder="1"/>
    <xf numFmtId="0" fontId="7" fillId="0" borderId="0" xfId="1" applyFont="1" applyFill="1"/>
    <xf numFmtId="0" fontId="1" fillId="0" borderId="0" xfId="1" applyFont="1" applyFill="1"/>
    <xf numFmtId="1" fontId="6" fillId="0" borderId="16" xfId="1" applyNumberFormat="1" applyFont="1" applyFill="1" applyBorder="1" applyAlignment="1">
      <alignment vertical="center"/>
    </xf>
    <xf numFmtId="1" fontId="6" fillId="0" borderId="7" xfId="1" applyNumberFormat="1" applyFont="1" applyFill="1" applyBorder="1" applyAlignment="1">
      <alignment vertical="center"/>
    </xf>
    <xf numFmtId="0" fontId="8" fillId="0" borderId="0" xfId="1" applyFont="1" applyFill="1"/>
    <xf numFmtId="0" fontId="5" fillId="0" borderId="2" xfId="1" applyFont="1" applyFill="1" applyBorder="1" applyAlignment="1">
      <alignment horizontal="center"/>
    </xf>
    <xf numFmtId="1" fontId="6" fillId="0" borderId="11" xfId="1" applyNumberFormat="1" applyFont="1" applyFill="1" applyBorder="1"/>
    <xf numFmtId="1" fontId="6" fillId="0" borderId="10" xfId="1" applyNumberFormat="1" applyFont="1" applyFill="1" applyBorder="1"/>
    <xf numFmtId="1" fontId="6" fillId="0" borderId="8" xfId="1" applyNumberFormat="1" applyFont="1" applyFill="1" applyBorder="1"/>
    <xf numFmtId="1" fontId="6" fillId="0" borderId="8" xfId="1" applyNumberFormat="1" applyFont="1" applyFill="1" applyBorder="1" applyAlignment="1"/>
    <xf numFmtId="1" fontId="6" fillId="0" borderId="6" xfId="1" applyNumberFormat="1" applyFont="1" applyFill="1" applyBorder="1"/>
    <xf numFmtId="1" fontId="6" fillId="0" borderId="7" xfId="1" applyNumberFormat="1" applyFont="1" applyFill="1" applyBorder="1" applyAlignment="1">
      <alignment horizontal="right"/>
    </xf>
    <xf numFmtId="1" fontId="6" fillId="0" borderId="7" xfId="1" applyNumberFormat="1" applyFont="1" applyFill="1" applyBorder="1" applyAlignment="1">
      <alignment horizontal="right" vertical="center"/>
    </xf>
    <xf numFmtId="1" fontId="6" fillId="0" borderId="8" xfId="1" applyNumberFormat="1" applyFont="1" applyFill="1" applyBorder="1" applyAlignment="1">
      <alignment horizontal="right"/>
    </xf>
    <xf numFmtId="1" fontId="6" fillId="0" borderId="8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/>
    </xf>
    <xf numFmtId="1" fontId="6" fillId="0" borderId="13" xfId="1" applyNumberFormat="1" applyFont="1" applyFill="1" applyBorder="1"/>
    <xf numFmtId="0" fontId="6" fillId="0" borderId="9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" fontId="5" fillId="0" borderId="4" xfId="1" applyNumberFormat="1" applyFont="1" applyFill="1" applyBorder="1"/>
    <xf numFmtId="1" fontId="6" fillId="0" borderId="4" xfId="1" applyNumberFormat="1" applyFont="1" applyFill="1" applyBorder="1"/>
    <xf numFmtId="1" fontId="6" fillId="0" borderId="3" xfId="1" applyNumberFormat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5" fillId="0" borderId="0" xfId="1" applyFont="1" applyFill="1"/>
    <xf numFmtId="0" fontId="3" fillId="0" borderId="0" xfId="1" applyFont="1" applyFill="1" applyBorder="1" applyAlignment="1"/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horizontal="center"/>
    </xf>
    <xf numFmtId="1" fontId="6" fillId="0" borderId="4" xfId="1" applyNumberFormat="1" applyFont="1" applyFill="1" applyBorder="1" applyAlignment="1">
      <alignment horizontal="left"/>
    </xf>
    <xf numFmtId="0" fontId="16" fillId="0" borderId="25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5" fillId="0" borderId="13" xfId="1" applyFont="1" applyFill="1" applyBorder="1" applyAlignment="1">
      <alignment wrapText="1"/>
    </xf>
    <xf numFmtId="0" fontId="14" fillId="0" borderId="24" xfId="1" applyFont="1" applyFill="1" applyBorder="1" applyAlignment="1">
      <alignment horizontal="right"/>
    </xf>
    <xf numFmtId="0" fontId="1" fillId="0" borderId="23" xfId="1" applyFont="1" applyFill="1" applyBorder="1" applyAlignment="1">
      <alignment horizontal="right"/>
    </xf>
    <xf numFmtId="0" fontId="1" fillId="0" borderId="22" xfId="1" applyFont="1" applyFill="1" applyBorder="1" applyAlignment="1">
      <alignment horizontal="right"/>
    </xf>
    <xf numFmtId="1" fontId="4" fillId="0" borderId="18" xfId="1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horizontal="center" vertical="center"/>
    </xf>
    <xf numFmtId="1" fontId="6" fillId="0" borderId="11" xfId="1" applyNumberFormat="1" applyFont="1" applyFill="1" applyBorder="1" applyAlignment="1">
      <alignment horizontal="left"/>
    </xf>
  </cellXfs>
  <cellStyles count="3">
    <cellStyle name="Normal" xfId="0" builtinId="0"/>
    <cellStyle name="Normal 2 2 2" xfId="1"/>
    <cellStyle name="Normal 2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view="pageBreakPreview" zoomScale="85" zoomScaleSheetLayoutView="85" workbookViewId="0">
      <selection sqref="A1:N1"/>
    </sheetView>
  </sheetViews>
  <sheetFormatPr defaultColWidth="10.8984375" defaultRowHeight="17.75"/>
  <cols>
    <col min="1" max="1" width="5.3984375" style="3" customWidth="1"/>
    <col min="2" max="2" width="36.796875" style="2" customWidth="1"/>
    <col min="3" max="3" width="9.69921875" style="2" customWidth="1"/>
    <col min="4" max="4" width="10.796875" style="2" customWidth="1"/>
    <col min="5" max="5" width="9.69921875" style="2" customWidth="1"/>
    <col min="6" max="6" width="11.59765625" style="2" customWidth="1"/>
    <col min="7" max="7" width="9.796875" style="2" hidden="1" customWidth="1"/>
    <col min="8" max="8" width="4.3984375" style="2" hidden="1" customWidth="1"/>
    <col min="9" max="9" width="10" style="2" customWidth="1"/>
    <col min="10" max="10" width="12.796875" style="2" customWidth="1"/>
    <col min="11" max="11" width="9.09765625" style="2" customWidth="1"/>
    <col min="12" max="12" width="10.3984375" style="2" customWidth="1"/>
    <col min="13" max="13" width="11.296875" style="2" customWidth="1"/>
    <col min="14" max="14" width="14" style="2" customWidth="1"/>
    <col min="15" max="17" width="10.8984375" style="1"/>
    <col min="18" max="18" width="20.09765625" style="1" customWidth="1"/>
    <col min="19" max="19" width="18.59765625" style="1" customWidth="1"/>
    <col min="20" max="20" width="17.796875" style="1" customWidth="1"/>
    <col min="21" max="16384" width="10.8984375" style="1"/>
  </cols>
  <sheetData>
    <row r="1" spans="1:18" s="8" customFormat="1" ht="30.05" customHeight="1" thickBot="1">
      <c r="A1" s="61" t="s">
        <v>56</v>
      </c>
      <c r="B1" s="61"/>
      <c r="C1" s="61"/>
      <c r="D1" s="61"/>
      <c r="E1" s="61"/>
      <c r="F1" s="61"/>
      <c r="G1" s="61"/>
      <c r="H1" s="61"/>
      <c r="I1" s="62"/>
      <c r="J1" s="62"/>
      <c r="K1" s="62"/>
      <c r="L1" s="62"/>
      <c r="M1" s="62"/>
      <c r="N1" s="62"/>
      <c r="O1" s="16"/>
      <c r="P1" s="9"/>
    </row>
    <row r="2" spans="1:18" s="8" customFormat="1" ht="38.25" customHeight="1" thickBot="1">
      <c r="A2" s="63" t="s">
        <v>54</v>
      </c>
      <c r="B2" s="64"/>
      <c r="C2" s="64"/>
      <c r="D2" s="64"/>
      <c r="E2" s="64"/>
      <c r="F2" s="64"/>
      <c r="G2" s="64"/>
      <c r="H2" s="64"/>
      <c r="I2" s="65"/>
      <c r="J2" s="65"/>
      <c r="K2" s="65"/>
      <c r="L2" s="65"/>
      <c r="M2" s="65"/>
      <c r="N2" s="66"/>
      <c r="O2" s="16"/>
      <c r="P2" s="9"/>
    </row>
    <row r="3" spans="1:18" s="8" customFormat="1" ht="22.85" customHeight="1" thickBot="1">
      <c r="A3" s="67" t="s">
        <v>55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16"/>
      <c r="P3" s="9"/>
    </row>
    <row r="4" spans="1:18" s="6" customFormat="1" ht="25.5" customHeight="1" thickBot="1">
      <c r="A4" s="17" t="s">
        <v>53</v>
      </c>
      <c r="B4" s="18" t="s">
        <v>52</v>
      </c>
      <c r="C4" s="70" t="s">
        <v>51</v>
      </c>
      <c r="D4" s="70"/>
      <c r="E4" s="70" t="s">
        <v>50</v>
      </c>
      <c r="F4" s="70"/>
      <c r="G4" s="71" t="s">
        <v>49</v>
      </c>
      <c r="H4" s="72"/>
      <c r="I4" s="70" t="s">
        <v>48</v>
      </c>
      <c r="J4" s="70"/>
      <c r="K4" s="71" t="s">
        <v>47</v>
      </c>
      <c r="L4" s="72"/>
      <c r="M4" s="70" t="s">
        <v>7</v>
      </c>
      <c r="N4" s="73"/>
      <c r="O4" s="19"/>
      <c r="P4" s="7"/>
    </row>
    <row r="5" spans="1:18" s="6" customFormat="1" ht="25.5" customHeight="1" thickBot="1">
      <c r="A5" s="20"/>
      <c r="B5" s="21"/>
      <c r="C5" s="22" t="s">
        <v>46</v>
      </c>
      <c r="D5" s="22" t="s">
        <v>45</v>
      </c>
      <c r="E5" s="22" t="s">
        <v>46</v>
      </c>
      <c r="F5" s="22" t="s">
        <v>45</v>
      </c>
      <c r="G5" s="22" t="s">
        <v>46</v>
      </c>
      <c r="H5" s="22" t="s">
        <v>45</v>
      </c>
      <c r="I5" s="22" t="s">
        <v>46</v>
      </c>
      <c r="J5" s="22" t="s">
        <v>45</v>
      </c>
      <c r="K5" s="22" t="s">
        <v>46</v>
      </c>
      <c r="L5" s="22" t="s">
        <v>45</v>
      </c>
      <c r="M5" s="22" t="s">
        <v>46</v>
      </c>
      <c r="N5" s="23" t="s">
        <v>45</v>
      </c>
      <c r="O5" s="19"/>
      <c r="P5" s="7"/>
    </row>
    <row r="6" spans="1:18">
      <c r="A6" s="24" t="s">
        <v>44</v>
      </c>
      <c r="B6" s="74" t="s">
        <v>43</v>
      </c>
      <c r="C6" s="74"/>
      <c r="D6" s="74"/>
      <c r="E6" s="74"/>
      <c r="F6" s="74"/>
      <c r="G6" s="74"/>
      <c r="H6" s="74"/>
      <c r="I6" s="25"/>
      <c r="J6" s="25"/>
      <c r="K6" s="25"/>
      <c r="L6" s="25"/>
      <c r="M6" s="25"/>
      <c r="N6" s="26"/>
      <c r="O6" s="27"/>
      <c r="P6" s="2"/>
      <c r="Q6" s="5"/>
    </row>
    <row r="7" spans="1:18" s="11" customFormat="1">
      <c r="A7" s="28">
        <v>1</v>
      </c>
      <c r="B7" s="29" t="s">
        <v>42</v>
      </c>
      <c r="C7" s="30">
        <v>436</v>
      </c>
      <c r="D7" s="30">
        <v>800</v>
      </c>
      <c r="E7" s="30">
        <v>340</v>
      </c>
      <c r="F7" s="30">
        <v>736</v>
      </c>
      <c r="G7" s="29">
        <v>11</v>
      </c>
      <c r="H7" s="29">
        <v>58</v>
      </c>
      <c r="I7" s="29">
        <v>24</v>
      </c>
      <c r="J7" s="29">
        <v>129</v>
      </c>
      <c r="K7" s="29">
        <v>48</v>
      </c>
      <c r="L7" s="29">
        <v>211</v>
      </c>
      <c r="M7" s="29">
        <v>848</v>
      </c>
      <c r="N7" s="31">
        <v>1876</v>
      </c>
      <c r="O7" s="32"/>
    </row>
    <row r="8" spans="1:18" s="11" customFormat="1">
      <c r="A8" s="28">
        <v>2</v>
      </c>
      <c r="B8" s="29" t="s">
        <v>41</v>
      </c>
      <c r="C8" s="30">
        <v>17</v>
      </c>
      <c r="D8" s="30">
        <v>37.251000000000005</v>
      </c>
      <c r="E8" s="30">
        <v>9</v>
      </c>
      <c r="F8" s="30">
        <v>17.649999999999999</v>
      </c>
      <c r="G8" s="29">
        <v>0</v>
      </c>
      <c r="H8" s="29">
        <v>0</v>
      </c>
      <c r="I8" s="29">
        <v>2</v>
      </c>
      <c r="J8" s="29">
        <v>8.2100000000000009</v>
      </c>
      <c r="K8" s="29">
        <v>0</v>
      </c>
      <c r="L8" s="29">
        <v>0</v>
      </c>
      <c r="M8" s="29">
        <f t="shared" ref="M8:M18" si="0">C8+E8+G8+I8+K8</f>
        <v>28</v>
      </c>
      <c r="N8" s="31">
        <f t="shared" ref="N8:N18" si="1">D8+F8+H8+J8+L8</f>
        <v>63.111000000000004</v>
      </c>
      <c r="O8" s="32"/>
      <c r="R8" s="13" t="s">
        <v>40</v>
      </c>
    </row>
    <row r="9" spans="1:18" s="10" customFormat="1">
      <c r="A9" s="28">
        <v>3</v>
      </c>
      <c r="B9" s="29" t="s">
        <v>39</v>
      </c>
      <c r="C9" s="30">
        <v>185</v>
      </c>
      <c r="D9" s="30">
        <v>1358</v>
      </c>
      <c r="E9" s="30">
        <v>64</v>
      </c>
      <c r="F9" s="30">
        <v>116</v>
      </c>
      <c r="G9" s="29">
        <v>0</v>
      </c>
      <c r="H9" s="29">
        <v>0</v>
      </c>
      <c r="I9" s="29">
        <v>0</v>
      </c>
      <c r="J9" s="29">
        <v>0</v>
      </c>
      <c r="K9" s="29">
        <v>41</v>
      </c>
      <c r="L9" s="29">
        <v>243</v>
      </c>
      <c r="M9" s="29">
        <f t="shared" si="0"/>
        <v>290</v>
      </c>
      <c r="N9" s="31">
        <f t="shared" si="1"/>
        <v>1717</v>
      </c>
      <c r="O9" s="33"/>
    </row>
    <row r="10" spans="1:18" s="10" customFormat="1">
      <c r="A10" s="28">
        <v>4</v>
      </c>
      <c r="B10" s="34" t="s">
        <v>38</v>
      </c>
      <c r="C10" s="35">
        <v>79</v>
      </c>
      <c r="D10" s="35">
        <v>100.55327000000001</v>
      </c>
      <c r="E10" s="35">
        <v>8</v>
      </c>
      <c r="F10" s="35">
        <v>12</v>
      </c>
      <c r="G10" s="29">
        <v>0</v>
      </c>
      <c r="H10" s="29">
        <v>0</v>
      </c>
      <c r="I10" s="29">
        <v>23</v>
      </c>
      <c r="J10" s="29">
        <v>73.439220000000006</v>
      </c>
      <c r="K10" s="29">
        <v>13</v>
      </c>
      <c r="L10" s="29">
        <v>20.365859999999998</v>
      </c>
      <c r="M10" s="29">
        <v>123</v>
      </c>
      <c r="N10" s="31">
        <v>206.35835000000003</v>
      </c>
      <c r="O10" s="33"/>
    </row>
    <row r="11" spans="1:18" s="10" customFormat="1">
      <c r="A11" s="28">
        <v>5</v>
      </c>
      <c r="B11" s="29" t="s">
        <v>37</v>
      </c>
      <c r="C11" s="35">
        <v>139</v>
      </c>
      <c r="D11" s="35">
        <v>209.4231351</v>
      </c>
      <c r="E11" s="35">
        <v>12</v>
      </c>
      <c r="F11" s="35">
        <v>9.0019421999999985</v>
      </c>
      <c r="G11" s="29">
        <v>0</v>
      </c>
      <c r="H11" s="29">
        <v>0</v>
      </c>
      <c r="I11" s="29">
        <v>8</v>
      </c>
      <c r="J11" s="29">
        <v>4.5774705000000004</v>
      </c>
      <c r="K11" s="29">
        <v>12</v>
      </c>
      <c r="L11" s="29">
        <v>24.864965000000002</v>
      </c>
      <c r="M11" s="29">
        <f t="shared" si="0"/>
        <v>171</v>
      </c>
      <c r="N11" s="31">
        <f t="shared" si="1"/>
        <v>247.86751280000001</v>
      </c>
      <c r="O11" s="33"/>
      <c r="R11" s="12"/>
    </row>
    <row r="12" spans="1:18" s="10" customFormat="1">
      <c r="A12" s="28">
        <v>6</v>
      </c>
      <c r="B12" s="29" t="s">
        <v>36</v>
      </c>
      <c r="C12" s="30">
        <v>0</v>
      </c>
      <c r="D12" s="30">
        <v>0</v>
      </c>
      <c r="E12" s="30">
        <v>0</v>
      </c>
      <c r="F12" s="30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f t="shared" si="0"/>
        <v>0</v>
      </c>
      <c r="N12" s="31">
        <f t="shared" si="1"/>
        <v>0</v>
      </c>
      <c r="O12" s="33"/>
    </row>
    <row r="13" spans="1:18" s="10" customFormat="1">
      <c r="A13" s="28">
        <v>7</v>
      </c>
      <c r="B13" s="29" t="s">
        <v>35</v>
      </c>
      <c r="C13" s="35">
        <v>210.42000000000002</v>
      </c>
      <c r="D13" s="35">
        <v>229.62064859999998</v>
      </c>
      <c r="E13" s="35">
        <v>492.65999999999997</v>
      </c>
      <c r="F13" s="35">
        <v>799.07023979999997</v>
      </c>
      <c r="G13" s="29">
        <v>0</v>
      </c>
      <c r="H13" s="29">
        <v>0</v>
      </c>
      <c r="I13" s="29">
        <v>2.52</v>
      </c>
      <c r="J13" s="29">
        <v>6.1613999999999995</v>
      </c>
      <c r="K13" s="29">
        <v>2.6459999999999999</v>
      </c>
      <c r="L13" s="29">
        <v>6.4694699999999994</v>
      </c>
      <c r="M13" s="29">
        <f t="shared" si="0"/>
        <v>708.24599999999987</v>
      </c>
      <c r="N13" s="31">
        <f t="shared" si="1"/>
        <v>1041.3217583999999</v>
      </c>
      <c r="O13" s="33"/>
    </row>
    <row r="14" spans="1:18" s="10" customFormat="1">
      <c r="A14" s="28">
        <v>8</v>
      </c>
      <c r="B14" s="29" t="s">
        <v>34</v>
      </c>
      <c r="C14" s="30">
        <v>65</v>
      </c>
      <c r="D14" s="30">
        <v>113.43163530000002</v>
      </c>
      <c r="E14" s="30">
        <v>24</v>
      </c>
      <c r="F14" s="30">
        <v>6.7469699999999992</v>
      </c>
      <c r="G14" s="29">
        <v>0</v>
      </c>
      <c r="H14" s="29">
        <v>0</v>
      </c>
      <c r="I14" s="29">
        <v>24</v>
      </c>
      <c r="J14" s="29">
        <v>6.7469699999999992</v>
      </c>
      <c r="K14" s="29">
        <v>67</v>
      </c>
      <c r="L14" s="29">
        <v>302.07157060000003</v>
      </c>
      <c r="M14" s="29">
        <f t="shared" si="0"/>
        <v>180</v>
      </c>
      <c r="N14" s="31">
        <f t="shared" si="1"/>
        <v>428.99714590000008</v>
      </c>
      <c r="O14" s="33"/>
    </row>
    <row r="15" spans="1:18" s="11" customFormat="1">
      <c r="A15" s="28">
        <v>9</v>
      </c>
      <c r="B15" s="29" t="s">
        <v>33</v>
      </c>
      <c r="C15" s="30">
        <v>36</v>
      </c>
      <c r="D15" s="30">
        <v>66.330389999999994</v>
      </c>
      <c r="E15" s="30">
        <v>15</v>
      </c>
      <c r="F15" s="30">
        <v>7.5711400999999992</v>
      </c>
      <c r="G15" s="29">
        <v>2</v>
      </c>
      <c r="H15" s="29">
        <v>1.78</v>
      </c>
      <c r="I15" s="29">
        <v>3</v>
      </c>
      <c r="J15" s="29">
        <v>1.3129999999999999</v>
      </c>
      <c r="K15" s="29">
        <v>6</v>
      </c>
      <c r="L15" s="29">
        <v>60.700441999999995</v>
      </c>
      <c r="M15" s="29">
        <f t="shared" si="0"/>
        <v>62</v>
      </c>
      <c r="N15" s="31">
        <f t="shared" si="1"/>
        <v>137.69497209999997</v>
      </c>
      <c r="O15" s="32"/>
    </row>
    <row r="16" spans="1:18" s="10" customFormat="1">
      <c r="A16" s="28">
        <v>10</v>
      </c>
      <c r="B16" s="29" t="s">
        <v>32</v>
      </c>
      <c r="C16" s="30">
        <v>116</v>
      </c>
      <c r="D16" s="30">
        <v>331.1</v>
      </c>
      <c r="E16" s="30">
        <v>81</v>
      </c>
      <c r="F16" s="30">
        <v>91.05</v>
      </c>
      <c r="G16" s="29">
        <v>0</v>
      </c>
      <c r="H16" s="29">
        <v>0</v>
      </c>
      <c r="I16" s="29">
        <v>0</v>
      </c>
      <c r="J16" s="29">
        <v>0</v>
      </c>
      <c r="K16" s="29">
        <v>89</v>
      </c>
      <c r="L16" s="29">
        <v>225.5</v>
      </c>
      <c r="M16" s="29">
        <f t="shared" si="0"/>
        <v>286</v>
      </c>
      <c r="N16" s="31">
        <f t="shared" si="1"/>
        <v>647.65000000000009</v>
      </c>
      <c r="O16" s="33"/>
    </row>
    <row r="17" spans="1:15" s="10" customFormat="1" ht="19.95">
      <c r="A17" s="28">
        <v>11</v>
      </c>
      <c r="B17" s="29" t="s">
        <v>31</v>
      </c>
      <c r="C17" s="35">
        <v>595</v>
      </c>
      <c r="D17" s="35">
        <v>1972.5854368000003</v>
      </c>
      <c r="E17" s="35">
        <v>191</v>
      </c>
      <c r="F17" s="35">
        <v>746.19654120000007</v>
      </c>
      <c r="G17" s="29">
        <v>0</v>
      </c>
      <c r="H17" s="29">
        <v>0</v>
      </c>
      <c r="I17" s="29">
        <v>51</v>
      </c>
      <c r="J17" s="29">
        <v>107.1264875</v>
      </c>
      <c r="K17" s="29">
        <v>19</v>
      </c>
      <c r="L17" s="29">
        <v>174.8123818</v>
      </c>
      <c r="M17" s="29">
        <f t="shared" si="0"/>
        <v>856</v>
      </c>
      <c r="N17" s="31">
        <f t="shared" si="1"/>
        <v>3000.7208473000005</v>
      </c>
      <c r="O17" s="36"/>
    </row>
    <row r="18" spans="1:15" s="10" customFormat="1" ht="18.3" thickBot="1">
      <c r="A18" s="28">
        <v>12</v>
      </c>
      <c r="B18" s="29" t="s">
        <v>30</v>
      </c>
      <c r="C18" s="30">
        <v>248</v>
      </c>
      <c r="D18" s="30">
        <v>757.99815419999993</v>
      </c>
      <c r="E18" s="30">
        <v>137</v>
      </c>
      <c r="F18" s="30">
        <v>346.23260690000006</v>
      </c>
      <c r="G18" s="29">
        <v>9</v>
      </c>
      <c r="H18" s="29">
        <v>36.788849999999996</v>
      </c>
      <c r="I18" s="29">
        <v>2209</v>
      </c>
      <c r="J18" s="29">
        <v>13711.224920000002</v>
      </c>
      <c r="K18" s="29">
        <v>107</v>
      </c>
      <c r="L18" s="29">
        <v>1223</v>
      </c>
      <c r="M18" s="29">
        <f t="shared" si="0"/>
        <v>2710</v>
      </c>
      <c r="N18" s="31">
        <f t="shared" si="1"/>
        <v>16075.244531100003</v>
      </c>
      <c r="O18" s="33"/>
    </row>
    <row r="19" spans="1:15" ht="18.3" thickBot="1">
      <c r="A19" s="37"/>
      <c r="B19" s="14" t="s">
        <v>7</v>
      </c>
      <c r="C19" s="14">
        <f t="shared" ref="C19:N19" si="2">SUM(C7:C18)</f>
        <v>2126.42</v>
      </c>
      <c r="D19" s="14">
        <f t="shared" si="2"/>
        <v>5976.29367</v>
      </c>
      <c r="E19" s="14">
        <f t="shared" si="2"/>
        <v>1373.6599999999999</v>
      </c>
      <c r="F19" s="14">
        <f t="shared" si="2"/>
        <v>2887.5194402000002</v>
      </c>
      <c r="G19" s="14">
        <f t="shared" si="2"/>
        <v>22</v>
      </c>
      <c r="H19" s="14">
        <f t="shared" si="2"/>
        <v>96.568849999999998</v>
      </c>
      <c r="I19" s="14">
        <f t="shared" si="2"/>
        <v>2346.52</v>
      </c>
      <c r="J19" s="14">
        <f t="shared" si="2"/>
        <v>14047.799468000003</v>
      </c>
      <c r="K19" s="14">
        <f t="shared" si="2"/>
        <v>404.64600000000002</v>
      </c>
      <c r="L19" s="14">
        <f t="shared" si="2"/>
        <v>2491.7846893999999</v>
      </c>
      <c r="M19" s="14">
        <f t="shared" si="2"/>
        <v>6262.2460000000001</v>
      </c>
      <c r="N19" s="14">
        <f t="shared" si="2"/>
        <v>25441.966117600005</v>
      </c>
      <c r="O19" s="33"/>
    </row>
    <row r="20" spans="1:15">
      <c r="A20" s="24" t="s">
        <v>29</v>
      </c>
      <c r="B20" s="74" t="s">
        <v>28</v>
      </c>
      <c r="C20" s="74"/>
      <c r="D20" s="74"/>
      <c r="E20" s="74"/>
      <c r="F20" s="74"/>
      <c r="G20" s="74"/>
      <c r="H20" s="74"/>
      <c r="I20" s="25"/>
      <c r="J20" s="25"/>
      <c r="K20" s="25"/>
      <c r="L20" s="25"/>
      <c r="M20" s="38"/>
      <c r="N20" s="39"/>
      <c r="O20" s="33"/>
    </row>
    <row r="21" spans="1:15" s="10" customFormat="1">
      <c r="A21" s="28">
        <v>13</v>
      </c>
      <c r="B21" s="40" t="s">
        <v>27</v>
      </c>
      <c r="C21" s="41">
        <v>173</v>
      </c>
      <c r="D21" s="41">
        <v>219.89061999999998</v>
      </c>
      <c r="E21" s="41">
        <v>38</v>
      </c>
      <c r="F21" s="41">
        <v>212.80062000000001</v>
      </c>
      <c r="G21" s="29">
        <v>0</v>
      </c>
      <c r="H21" s="29">
        <v>0</v>
      </c>
      <c r="I21" s="40">
        <v>9</v>
      </c>
      <c r="J21" s="40">
        <v>208.38017000000002</v>
      </c>
      <c r="K21" s="40">
        <v>28</v>
      </c>
      <c r="L21" s="40">
        <v>71.747</v>
      </c>
      <c r="M21" s="40">
        <f t="shared" ref="M21:M34" si="3">C21+E21+G21+I21+K21</f>
        <v>248</v>
      </c>
      <c r="N21" s="42">
        <f t="shared" ref="N21:N34" si="4">D21+F21+H21+J21+L21</f>
        <v>712.81840999999997</v>
      </c>
      <c r="O21" s="33"/>
    </row>
    <row r="22" spans="1:15" s="10" customFormat="1">
      <c r="A22" s="28">
        <v>14</v>
      </c>
      <c r="B22" s="29" t="s">
        <v>26</v>
      </c>
      <c r="C22" s="43">
        <v>52</v>
      </c>
      <c r="D22" s="43">
        <v>267.95999999999998</v>
      </c>
      <c r="E22" s="43">
        <v>3</v>
      </c>
      <c r="F22" s="43">
        <v>19.899999999999999</v>
      </c>
      <c r="G22" s="29">
        <v>0</v>
      </c>
      <c r="H22" s="29">
        <v>0</v>
      </c>
      <c r="I22" s="29">
        <v>1</v>
      </c>
      <c r="J22" s="29">
        <v>20</v>
      </c>
      <c r="K22" s="29">
        <v>3</v>
      </c>
      <c r="L22" s="29">
        <v>3.21</v>
      </c>
      <c r="M22" s="29">
        <v>59</v>
      </c>
      <c r="N22" s="31">
        <v>311.07</v>
      </c>
      <c r="O22" s="33"/>
    </row>
    <row r="23" spans="1:15" s="11" customFormat="1">
      <c r="A23" s="28">
        <v>15</v>
      </c>
      <c r="B23" s="29" t="s">
        <v>25</v>
      </c>
      <c r="C23" s="43">
        <v>180</v>
      </c>
      <c r="D23" s="43">
        <v>137.19038</v>
      </c>
      <c r="E23" s="43">
        <v>516</v>
      </c>
      <c r="F23" s="43">
        <v>149.13341000000005</v>
      </c>
      <c r="G23" s="29">
        <v>0</v>
      </c>
      <c r="H23" s="29">
        <v>0</v>
      </c>
      <c r="I23" s="29">
        <v>1</v>
      </c>
      <c r="J23" s="29">
        <v>4.55</v>
      </c>
      <c r="K23" s="29">
        <v>5</v>
      </c>
      <c r="L23" s="29">
        <v>50.645219999999995</v>
      </c>
      <c r="M23" s="29">
        <f t="shared" si="3"/>
        <v>702</v>
      </c>
      <c r="N23" s="31">
        <f t="shared" si="4"/>
        <v>341.51901000000004</v>
      </c>
      <c r="O23" s="32"/>
    </row>
    <row r="24" spans="1:15" s="10" customFormat="1">
      <c r="A24" s="28">
        <v>16</v>
      </c>
      <c r="B24" s="29" t="s">
        <v>24</v>
      </c>
      <c r="C24" s="44">
        <v>296</v>
      </c>
      <c r="D24" s="44">
        <v>1938.0774386000001</v>
      </c>
      <c r="E24" s="43">
        <v>91</v>
      </c>
      <c r="F24" s="43">
        <v>174.77159109999999</v>
      </c>
      <c r="G24" s="29">
        <v>0</v>
      </c>
      <c r="H24" s="29">
        <v>0</v>
      </c>
      <c r="I24" s="29">
        <v>6</v>
      </c>
      <c r="J24" s="29">
        <v>23.428662800000001</v>
      </c>
      <c r="K24" s="29">
        <v>23</v>
      </c>
      <c r="L24" s="29">
        <v>287.4443258</v>
      </c>
      <c r="M24" s="29">
        <f t="shared" si="3"/>
        <v>416</v>
      </c>
      <c r="N24" s="31">
        <f t="shared" si="4"/>
        <v>2423.7220182999999</v>
      </c>
      <c r="O24" s="33"/>
    </row>
    <row r="25" spans="1:15" s="10" customFormat="1">
      <c r="A25" s="28">
        <v>17</v>
      </c>
      <c r="B25" s="29" t="s">
        <v>23</v>
      </c>
      <c r="C25" s="43">
        <v>28</v>
      </c>
      <c r="D25" s="43">
        <v>160.37777</v>
      </c>
      <c r="E25" s="43">
        <v>1</v>
      </c>
      <c r="F25" s="43">
        <v>7.0959999999999995E-2</v>
      </c>
      <c r="G25" s="29">
        <v>0</v>
      </c>
      <c r="H25" s="29">
        <v>0</v>
      </c>
      <c r="I25" s="29">
        <v>0</v>
      </c>
      <c r="J25" s="29">
        <v>0</v>
      </c>
      <c r="K25" s="29">
        <v>7</v>
      </c>
      <c r="L25" s="29">
        <v>244.42799999999997</v>
      </c>
      <c r="M25" s="29">
        <f t="shared" si="3"/>
        <v>36</v>
      </c>
      <c r="N25" s="31">
        <f t="shared" si="4"/>
        <v>404.87672999999995</v>
      </c>
      <c r="O25" s="33"/>
    </row>
    <row r="26" spans="1:15" s="4" customFormat="1">
      <c r="A26" s="28">
        <v>18</v>
      </c>
      <c r="B26" s="29" t="s">
        <v>22</v>
      </c>
      <c r="C26" s="43">
        <v>71</v>
      </c>
      <c r="D26" s="43">
        <v>156.02876910000001</v>
      </c>
      <c r="E26" s="43">
        <v>336</v>
      </c>
      <c r="F26" s="43">
        <v>112.77</v>
      </c>
      <c r="G26" s="29">
        <v>0</v>
      </c>
      <c r="H26" s="29">
        <v>0</v>
      </c>
      <c r="I26" s="29">
        <v>6</v>
      </c>
      <c r="J26" s="29">
        <v>1.9200000000000002</v>
      </c>
      <c r="K26" s="29">
        <v>51</v>
      </c>
      <c r="L26" s="29">
        <v>2319.5065856000001</v>
      </c>
      <c r="M26" s="29">
        <f t="shared" si="3"/>
        <v>464</v>
      </c>
      <c r="N26" s="31">
        <f t="shared" si="4"/>
        <v>2590.2253547</v>
      </c>
      <c r="O26" s="32"/>
    </row>
    <row r="27" spans="1:15" s="10" customFormat="1">
      <c r="A27" s="28">
        <v>19</v>
      </c>
      <c r="B27" s="40" t="s">
        <v>21</v>
      </c>
      <c r="C27" s="45">
        <v>158</v>
      </c>
      <c r="D27" s="45">
        <v>183</v>
      </c>
      <c r="E27" s="45">
        <v>101</v>
      </c>
      <c r="F27" s="45">
        <v>167.5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29">
        <f t="shared" si="3"/>
        <v>259</v>
      </c>
      <c r="N27" s="29">
        <f t="shared" si="4"/>
        <v>350.5</v>
      </c>
      <c r="O27" s="33"/>
    </row>
    <row r="28" spans="1:15" s="10" customFormat="1">
      <c r="A28" s="28">
        <v>20</v>
      </c>
      <c r="B28" s="40" t="s">
        <v>20</v>
      </c>
      <c r="C28" s="45">
        <v>2198</v>
      </c>
      <c r="D28" s="45">
        <v>620.87745999999981</v>
      </c>
      <c r="E28" s="45">
        <v>596</v>
      </c>
      <c r="F28" s="45">
        <v>196.46315999999999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f t="shared" si="3"/>
        <v>2794</v>
      </c>
      <c r="N28" s="42">
        <f t="shared" si="4"/>
        <v>817.34061999999983</v>
      </c>
      <c r="O28" s="33"/>
    </row>
    <row r="29" spans="1:15" s="11" customFormat="1">
      <c r="A29" s="28">
        <v>21</v>
      </c>
      <c r="B29" s="40" t="s">
        <v>19</v>
      </c>
      <c r="C29" s="45">
        <v>171</v>
      </c>
      <c r="D29" s="45">
        <v>1706.9655399999997</v>
      </c>
      <c r="E29" s="45">
        <v>21</v>
      </c>
      <c r="F29" s="45">
        <v>189.21364</v>
      </c>
      <c r="G29" s="40">
        <v>0</v>
      </c>
      <c r="H29" s="40">
        <v>0</v>
      </c>
      <c r="I29" s="40">
        <v>26</v>
      </c>
      <c r="J29" s="40">
        <v>55.352990000000005</v>
      </c>
      <c r="K29" s="40">
        <v>4</v>
      </c>
      <c r="L29" s="40">
        <v>5.2181600000000001</v>
      </c>
      <c r="M29" s="40">
        <f t="shared" si="3"/>
        <v>222</v>
      </c>
      <c r="N29" s="42">
        <f t="shared" si="4"/>
        <v>1956.7503299999996</v>
      </c>
      <c r="O29" s="32"/>
    </row>
    <row r="30" spans="1:15" s="10" customFormat="1">
      <c r="A30" s="28">
        <v>22</v>
      </c>
      <c r="B30" s="40" t="s">
        <v>18</v>
      </c>
      <c r="C30" s="46">
        <v>0</v>
      </c>
      <c r="D30" s="46">
        <v>0</v>
      </c>
      <c r="E30" s="46">
        <v>0</v>
      </c>
      <c r="F30" s="46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f t="shared" si="3"/>
        <v>0</v>
      </c>
      <c r="N30" s="42">
        <f t="shared" si="4"/>
        <v>0</v>
      </c>
      <c r="O30" s="33"/>
    </row>
    <row r="31" spans="1:15">
      <c r="A31" s="28">
        <v>23</v>
      </c>
      <c r="B31" s="29" t="s">
        <v>17</v>
      </c>
      <c r="C31" s="43">
        <v>155</v>
      </c>
      <c r="D31" s="43">
        <v>744</v>
      </c>
      <c r="E31" s="43">
        <v>7</v>
      </c>
      <c r="F31" s="43">
        <v>32</v>
      </c>
      <c r="G31" s="29"/>
      <c r="H31" s="29"/>
      <c r="I31" s="29">
        <v>0</v>
      </c>
      <c r="J31" s="29">
        <v>0</v>
      </c>
      <c r="K31" s="29">
        <v>14</v>
      </c>
      <c r="L31" s="29">
        <v>94</v>
      </c>
      <c r="M31" s="40">
        <f t="shared" si="3"/>
        <v>176</v>
      </c>
      <c r="N31" s="42">
        <f t="shared" si="4"/>
        <v>870</v>
      </c>
      <c r="O31" s="33"/>
    </row>
    <row r="32" spans="1:15" s="10" customFormat="1">
      <c r="A32" s="28">
        <v>24</v>
      </c>
      <c r="B32" s="40" t="s">
        <v>16</v>
      </c>
      <c r="C32" s="45">
        <v>36</v>
      </c>
      <c r="D32" s="45">
        <v>236.65588</v>
      </c>
      <c r="E32" s="45">
        <v>12</v>
      </c>
      <c r="F32" s="45">
        <v>71.95</v>
      </c>
      <c r="G32" s="40">
        <v>0</v>
      </c>
      <c r="H32" s="40">
        <v>0</v>
      </c>
      <c r="I32" s="40">
        <v>0</v>
      </c>
      <c r="J32" s="40">
        <v>0</v>
      </c>
      <c r="K32" s="40">
        <v>4</v>
      </c>
      <c r="L32" s="40">
        <v>39.877970000000005</v>
      </c>
      <c r="M32" s="40">
        <f t="shared" si="3"/>
        <v>52</v>
      </c>
      <c r="N32" s="42">
        <f t="shared" si="4"/>
        <v>348.48385000000002</v>
      </c>
      <c r="O32" s="33"/>
    </row>
    <row r="33" spans="1:16" s="10" customFormat="1">
      <c r="A33" s="28">
        <v>25</v>
      </c>
      <c r="B33" s="40" t="s">
        <v>15</v>
      </c>
      <c r="C33" s="45">
        <v>254</v>
      </c>
      <c r="D33" s="45">
        <v>119.8</v>
      </c>
      <c r="E33" s="45">
        <v>64</v>
      </c>
      <c r="F33" s="45">
        <v>22.639999999999997</v>
      </c>
      <c r="G33" s="40">
        <v>0</v>
      </c>
      <c r="H33" s="40">
        <v>0</v>
      </c>
      <c r="I33" s="40">
        <v>4</v>
      </c>
      <c r="J33" s="40">
        <v>1.75</v>
      </c>
      <c r="K33" s="40">
        <v>0</v>
      </c>
      <c r="L33" s="40">
        <v>0</v>
      </c>
      <c r="M33" s="40">
        <f t="shared" si="3"/>
        <v>322</v>
      </c>
      <c r="N33" s="42">
        <f t="shared" si="4"/>
        <v>144.19</v>
      </c>
      <c r="O33" s="33"/>
    </row>
    <row r="34" spans="1:16" ht="18.3" thickBot="1">
      <c r="A34" s="28">
        <v>26</v>
      </c>
      <c r="B34" s="40" t="s">
        <v>14</v>
      </c>
      <c r="C34" s="45">
        <v>16</v>
      </c>
      <c r="D34" s="45">
        <v>12</v>
      </c>
      <c r="E34" s="45">
        <v>27</v>
      </c>
      <c r="F34" s="45">
        <v>13</v>
      </c>
      <c r="G34" s="40">
        <v>0</v>
      </c>
      <c r="H34" s="40">
        <v>0</v>
      </c>
      <c r="I34" s="40">
        <v>296</v>
      </c>
      <c r="J34" s="40">
        <v>141</v>
      </c>
      <c r="K34" s="40">
        <v>241</v>
      </c>
      <c r="L34" s="40">
        <v>118</v>
      </c>
      <c r="M34" s="40">
        <f t="shared" si="3"/>
        <v>580</v>
      </c>
      <c r="N34" s="42">
        <f t="shared" si="4"/>
        <v>284</v>
      </c>
      <c r="O34" s="33"/>
    </row>
    <row r="35" spans="1:16" ht="18.3" thickBot="1">
      <c r="A35" s="47"/>
      <c r="B35" s="14" t="s">
        <v>7</v>
      </c>
      <c r="C35" s="14">
        <f t="shared" ref="C35:N35" si="5">SUM(C21:C34)</f>
        <v>3788</v>
      </c>
      <c r="D35" s="14">
        <f t="shared" si="5"/>
        <v>6502.8238577000002</v>
      </c>
      <c r="E35" s="14">
        <f t="shared" si="5"/>
        <v>1813</v>
      </c>
      <c r="F35" s="14">
        <f t="shared" si="5"/>
        <v>1362.2133811000001</v>
      </c>
      <c r="G35" s="14">
        <f t="shared" si="5"/>
        <v>0</v>
      </c>
      <c r="H35" s="14">
        <f t="shared" si="5"/>
        <v>0</v>
      </c>
      <c r="I35" s="14">
        <f t="shared" si="5"/>
        <v>349</v>
      </c>
      <c r="J35" s="14">
        <f t="shared" si="5"/>
        <v>456.38182280000001</v>
      </c>
      <c r="K35" s="14">
        <f t="shared" si="5"/>
        <v>380</v>
      </c>
      <c r="L35" s="14">
        <f t="shared" si="5"/>
        <v>3234.0772613999998</v>
      </c>
      <c r="M35" s="14">
        <f t="shared" si="5"/>
        <v>6330</v>
      </c>
      <c r="N35" s="14">
        <f t="shared" si="5"/>
        <v>11555.496323000001</v>
      </c>
      <c r="O35" s="33"/>
    </row>
    <row r="36" spans="1:16">
      <c r="A36" s="24" t="s">
        <v>13</v>
      </c>
      <c r="B36" s="74" t="s">
        <v>12</v>
      </c>
      <c r="C36" s="74"/>
      <c r="D36" s="74"/>
      <c r="E36" s="74"/>
      <c r="F36" s="74"/>
      <c r="G36" s="74"/>
      <c r="H36" s="74"/>
      <c r="I36" s="25"/>
      <c r="J36" s="25"/>
      <c r="K36" s="25"/>
      <c r="L36" s="25"/>
      <c r="M36" s="38"/>
      <c r="N36" s="39"/>
      <c r="O36" s="33"/>
    </row>
    <row r="37" spans="1:16" s="10" customFormat="1" ht="18.3" thickBot="1">
      <c r="A37" s="28">
        <v>27</v>
      </c>
      <c r="B37" s="35" t="s">
        <v>11</v>
      </c>
      <c r="C37" s="29">
        <v>32</v>
      </c>
      <c r="D37" s="29">
        <v>51.09</v>
      </c>
      <c r="E37" s="29">
        <v>49</v>
      </c>
      <c r="F37" s="29">
        <v>41.19</v>
      </c>
      <c r="G37" s="29">
        <v>0</v>
      </c>
      <c r="H37" s="29">
        <v>0</v>
      </c>
      <c r="I37" s="29">
        <v>0</v>
      </c>
      <c r="J37" s="29">
        <v>0</v>
      </c>
      <c r="K37" s="29">
        <v>5</v>
      </c>
      <c r="L37" s="29">
        <v>5.77</v>
      </c>
      <c r="M37" s="29">
        <v>86</v>
      </c>
      <c r="N37" s="31">
        <v>98.049999999999983</v>
      </c>
      <c r="O37" s="33"/>
    </row>
    <row r="38" spans="1:16" ht="18.3" thickBot="1">
      <c r="A38" s="47"/>
      <c r="B38" s="14" t="s">
        <v>7</v>
      </c>
      <c r="C38" s="14">
        <f t="shared" ref="C38:N38" si="6">SUM(C37:C37)</f>
        <v>32</v>
      </c>
      <c r="D38" s="14">
        <f t="shared" si="6"/>
        <v>51.09</v>
      </c>
      <c r="E38" s="14">
        <f t="shared" si="6"/>
        <v>49</v>
      </c>
      <c r="F38" s="14">
        <f t="shared" si="6"/>
        <v>41.19</v>
      </c>
      <c r="G38" s="14">
        <f t="shared" si="6"/>
        <v>0</v>
      </c>
      <c r="H38" s="14">
        <f t="shared" si="6"/>
        <v>0</v>
      </c>
      <c r="I38" s="14">
        <f t="shared" si="6"/>
        <v>0</v>
      </c>
      <c r="J38" s="14">
        <f t="shared" si="6"/>
        <v>0</v>
      </c>
      <c r="K38" s="14">
        <f t="shared" si="6"/>
        <v>5</v>
      </c>
      <c r="L38" s="14">
        <f t="shared" si="6"/>
        <v>5.77</v>
      </c>
      <c r="M38" s="14">
        <f t="shared" si="6"/>
        <v>86</v>
      </c>
      <c r="N38" s="48">
        <f t="shared" si="6"/>
        <v>98.049999999999983</v>
      </c>
      <c r="O38" s="33"/>
    </row>
    <row r="39" spans="1:16">
      <c r="A39" s="24" t="s">
        <v>10</v>
      </c>
      <c r="B39" s="74" t="s">
        <v>9</v>
      </c>
      <c r="C39" s="74"/>
      <c r="D39" s="74"/>
      <c r="E39" s="74"/>
      <c r="F39" s="74"/>
      <c r="G39" s="74"/>
      <c r="H39" s="74"/>
      <c r="I39" s="25"/>
      <c r="J39" s="25"/>
      <c r="K39" s="25"/>
      <c r="L39" s="25"/>
      <c r="M39" s="38"/>
      <c r="N39" s="39"/>
      <c r="O39" s="33"/>
    </row>
    <row r="40" spans="1:16" ht="18.3" thickBot="1">
      <c r="A40" s="49">
        <v>28</v>
      </c>
      <c r="B40" s="15" t="s">
        <v>8</v>
      </c>
      <c r="C40" s="40">
        <v>702</v>
      </c>
      <c r="D40" s="40">
        <v>291.44000000000005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29">
        <f>C40+E40+G40+I40+K40</f>
        <v>702</v>
      </c>
      <c r="N40" s="42">
        <f>D40+F40+H40+J40+L40</f>
        <v>291.44000000000005</v>
      </c>
      <c r="O40" s="33"/>
    </row>
    <row r="41" spans="1:16" ht="18.3" thickBot="1">
      <c r="A41" s="47"/>
      <c r="B41" s="14" t="s">
        <v>7</v>
      </c>
      <c r="C41" s="14">
        <f t="shared" ref="C41:N41" si="7">SUM(C40)</f>
        <v>702</v>
      </c>
      <c r="D41" s="14">
        <f t="shared" si="7"/>
        <v>291.44000000000005</v>
      </c>
      <c r="E41" s="14">
        <f t="shared" si="7"/>
        <v>0</v>
      </c>
      <c r="F41" s="14">
        <f t="shared" si="7"/>
        <v>0</v>
      </c>
      <c r="G41" s="14">
        <f t="shared" si="7"/>
        <v>0</v>
      </c>
      <c r="H41" s="14">
        <f t="shared" si="7"/>
        <v>0</v>
      </c>
      <c r="I41" s="14">
        <f t="shared" si="7"/>
        <v>0</v>
      </c>
      <c r="J41" s="14">
        <f t="shared" si="7"/>
        <v>0</v>
      </c>
      <c r="K41" s="14">
        <f t="shared" si="7"/>
        <v>0</v>
      </c>
      <c r="L41" s="14">
        <f t="shared" si="7"/>
        <v>0</v>
      </c>
      <c r="M41" s="14">
        <f t="shared" si="7"/>
        <v>702</v>
      </c>
      <c r="N41" s="14">
        <f t="shared" si="7"/>
        <v>291.44000000000005</v>
      </c>
      <c r="O41" s="33"/>
    </row>
    <row r="42" spans="1:16" ht="18.3" thickBot="1">
      <c r="A42" s="50"/>
      <c r="B42" s="60" t="s">
        <v>6</v>
      </c>
      <c r="C42" s="60"/>
      <c r="D42" s="60"/>
      <c r="E42" s="60"/>
      <c r="F42" s="60"/>
      <c r="G42" s="60"/>
      <c r="H42" s="60"/>
      <c r="I42" s="51"/>
      <c r="J42" s="51"/>
      <c r="K42" s="51"/>
      <c r="L42" s="51"/>
      <c r="M42" s="52"/>
      <c r="N42" s="53"/>
      <c r="O42" s="27"/>
      <c r="P42" s="2"/>
    </row>
    <row r="43" spans="1:16" ht="18.3" thickBot="1">
      <c r="A43" s="47"/>
      <c r="B43" s="14" t="s">
        <v>5</v>
      </c>
      <c r="C43" s="14">
        <f t="shared" ref="C43:N43" si="8">SUM(C19+C35)</f>
        <v>5914.42</v>
      </c>
      <c r="D43" s="14">
        <f t="shared" si="8"/>
        <v>12479.1175277</v>
      </c>
      <c r="E43" s="14">
        <f t="shared" si="8"/>
        <v>3186.66</v>
      </c>
      <c r="F43" s="14">
        <f t="shared" si="8"/>
        <v>4249.7328213000001</v>
      </c>
      <c r="G43" s="14">
        <f t="shared" si="8"/>
        <v>22</v>
      </c>
      <c r="H43" s="14">
        <f t="shared" si="8"/>
        <v>96.568849999999998</v>
      </c>
      <c r="I43" s="14">
        <f t="shared" si="8"/>
        <v>2695.52</v>
      </c>
      <c r="J43" s="14">
        <f t="shared" si="8"/>
        <v>14504.181290800003</v>
      </c>
      <c r="K43" s="14">
        <f t="shared" si="8"/>
        <v>784.64599999999996</v>
      </c>
      <c r="L43" s="14">
        <f t="shared" si="8"/>
        <v>5725.8619507999992</v>
      </c>
      <c r="M43" s="14">
        <f t="shared" si="8"/>
        <v>12592.245999999999</v>
      </c>
      <c r="N43" s="14">
        <f t="shared" si="8"/>
        <v>36997.462440600008</v>
      </c>
      <c r="O43" s="27"/>
      <c r="P43" s="2"/>
    </row>
    <row r="44" spans="1:16" ht="18.3" thickBot="1">
      <c r="A44" s="50"/>
      <c r="B44" s="52" t="s">
        <v>4</v>
      </c>
      <c r="C44" s="52">
        <f t="shared" ref="C44:L44" si="9">SUM(C38)</f>
        <v>32</v>
      </c>
      <c r="D44" s="52">
        <f t="shared" si="9"/>
        <v>51.09</v>
      </c>
      <c r="E44" s="52">
        <f t="shared" si="9"/>
        <v>49</v>
      </c>
      <c r="F44" s="52">
        <f t="shared" si="9"/>
        <v>41.19</v>
      </c>
      <c r="G44" s="52">
        <f t="shared" si="9"/>
        <v>0</v>
      </c>
      <c r="H44" s="52">
        <f t="shared" si="9"/>
        <v>0</v>
      </c>
      <c r="I44" s="52">
        <f t="shared" si="9"/>
        <v>0</v>
      </c>
      <c r="J44" s="52">
        <f t="shared" si="9"/>
        <v>0</v>
      </c>
      <c r="K44" s="52">
        <f t="shared" si="9"/>
        <v>5</v>
      </c>
      <c r="L44" s="52">
        <f t="shared" si="9"/>
        <v>5.77</v>
      </c>
      <c r="M44" s="14">
        <f>M38</f>
        <v>86</v>
      </c>
      <c r="N44" s="14">
        <f>N38</f>
        <v>98.049999999999983</v>
      </c>
      <c r="O44" s="27"/>
      <c r="P44" s="2"/>
    </row>
    <row r="45" spans="1:16" ht="18.3" thickBot="1">
      <c r="A45" s="47"/>
      <c r="B45" s="14" t="s">
        <v>3</v>
      </c>
      <c r="C45" s="14">
        <f t="shared" ref="C45:N45" si="10">SUM(C43+C44)</f>
        <v>5946.42</v>
      </c>
      <c r="D45" s="14">
        <f t="shared" si="10"/>
        <v>12530.2075277</v>
      </c>
      <c r="E45" s="14">
        <f t="shared" si="10"/>
        <v>3235.66</v>
      </c>
      <c r="F45" s="14">
        <f t="shared" si="10"/>
        <v>4290.9228212999997</v>
      </c>
      <c r="G45" s="14">
        <f t="shared" si="10"/>
        <v>22</v>
      </c>
      <c r="H45" s="14">
        <f t="shared" si="10"/>
        <v>96.568849999999998</v>
      </c>
      <c r="I45" s="14">
        <f t="shared" si="10"/>
        <v>2695.52</v>
      </c>
      <c r="J45" s="14">
        <f t="shared" si="10"/>
        <v>14504.181290800003</v>
      </c>
      <c r="K45" s="14">
        <f t="shared" si="10"/>
        <v>789.64599999999996</v>
      </c>
      <c r="L45" s="14">
        <f t="shared" si="10"/>
        <v>5731.6319507999997</v>
      </c>
      <c r="M45" s="14">
        <f t="shared" si="10"/>
        <v>12678.245999999999</v>
      </c>
      <c r="N45" s="14">
        <f t="shared" si="10"/>
        <v>37095.51244060001</v>
      </c>
      <c r="O45" s="27"/>
      <c r="P45" s="2"/>
    </row>
    <row r="46" spans="1:16" ht="18.3" thickBot="1">
      <c r="A46" s="50"/>
      <c r="B46" s="60" t="s">
        <v>2</v>
      </c>
      <c r="C46" s="60"/>
      <c r="D46" s="60"/>
      <c r="E46" s="60"/>
      <c r="F46" s="60"/>
      <c r="G46" s="60"/>
      <c r="H46" s="60"/>
      <c r="I46" s="51"/>
      <c r="J46" s="51"/>
      <c r="K46" s="51"/>
      <c r="L46" s="51"/>
      <c r="M46" s="52"/>
      <c r="N46" s="53"/>
      <c r="O46" s="27"/>
      <c r="P46" s="2"/>
    </row>
    <row r="47" spans="1:16" ht="18.3" thickBot="1">
      <c r="A47" s="47"/>
      <c r="B47" s="14" t="s">
        <v>1</v>
      </c>
      <c r="C47" s="14">
        <f t="shared" ref="C47:N47" si="11">SUM(C41+C45)</f>
        <v>6648.42</v>
      </c>
      <c r="D47" s="14">
        <f t="shared" si="11"/>
        <v>12821.647527700001</v>
      </c>
      <c r="E47" s="14">
        <f t="shared" si="11"/>
        <v>3235.66</v>
      </c>
      <c r="F47" s="14">
        <f t="shared" si="11"/>
        <v>4290.9228212999997</v>
      </c>
      <c r="G47" s="14">
        <f t="shared" si="11"/>
        <v>22</v>
      </c>
      <c r="H47" s="14">
        <f t="shared" si="11"/>
        <v>96.568849999999998</v>
      </c>
      <c r="I47" s="14">
        <f t="shared" si="11"/>
        <v>2695.52</v>
      </c>
      <c r="J47" s="14">
        <f t="shared" si="11"/>
        <v>14504.181290800003</v>
      </c>
      <c r="K47" s="14">
        <f t="shared" si="11"/>
        <v>789.64599999999996</v>
      </c>
      <c r="L47" s="14">
        <f t="shared" si="11"/>
        <v>5731.6319507999997</v>
      </c>
      <c r="M47" s="14">
        <f t="shared" si="11"/>
        <v>13380.245999999999</v>
      </c>
      <c r="N47" s="14">
        <f t="shared" si="11"/>
        <v>37386.952440600013</v>
      </c>
      <c r="O47" s="27"/>
      <c r="P47" s="2"/>
    </row>
    <row r="48" spans="1:16" ht="25.5" customHeight="1">
      <c r="A48" s="54"/>
      <c r="B48" s="55"/>
      <c r="C48" s="55"/>
      <c r="D48" s="55"/>
      <c r="E48" s="56"/>
      <c r="F48" s="56"/>
      <c r="G48" s="56"/>
      <c r="H48" s="56"/>
      <c r="I48" s="57"/>
      <c r="J48" s="57"/>
      <c r="K48" s="57"/>
      <c r="L48" s="57"/>
      <c r="M48" s="58" t="s">
        <v>0</v>
      </c>
      <c r="N48" s="57"/>
      <c r="O48" s="27"/>
      <c r="P48" s="2"/>
    </row>
    <row r="49" spans="1:15">
      <c r="A49" s="5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33"/>
    </row>
  </sheetData>
  <mergeCells count="15">
    <mergeCell ref="B46:H46"/>
    <mergeCell ref="A1:N1"/>
    <mergeCell ref="A2:N2"/>
    <mergeCell ref="A3:N3"/>
    <mergeCell ref="C4:D4"/>
    <mergeCell ref="E4:F4"/>
    <mergeCell ref="G4:H4"/>
    <mergeCell ref="I4:J4"/>
    <mergeCell ref="K4:L4"/>
    <mergeCell ref="M4:N4"/>
    <mergeCell ref="B6:H6"/>
    <mergeCell ref="B20:H20"/>
    <mergeCell ref="B36:H36"/>
    <mergeCell ref="B39:H39"/>
    <mergeCell ref="B42:H42"/>
  </mergeCells>
  <printOptions horizontalCentered="1"/>
  <pageMargins left="0.26" right="0.17" top="1.49" bottom="0.23622047244094491" header="0.62" footer="0.3149606299212598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MIN-DIS </vt:lpstr>
      <vt:lpstr>'MIN-DIS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Windows User</cp:lastModifiedBy>
  <cp:lastPrinted>2021-05-10T10:24:19Z</cp:lastPrinted>
  <dcterms:created xsi:type="dcterms:W3CDTF">2021-03-16T08:01:40Z</dcterms:created>
  <dcterms:modified xsi:type="dcterms:W3CDTF">2021-06-11T06:37:28Z</dcterms:modified>
</cp:coreProperties>
</file>