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5140" windowHeight="9732" activeTab="1"/>
  </bookViews>
  <sheets>
    <sheet name="WS1" sheetId="1" r:id="rId1"/>
    <sheet name="WS2" sheetId="2" r:id="rId2"/>
  </sheets>
  <externalReferences>
    <externalReference r:id="rId3"/>
  </externalReferences>
  <definedNames>
    <definedName name="_xlnm.Print_Area" localSheetId="0">'WS1'!$B$595:$M$643</definedName>
    <definedName name="_xlnm.Print_Area" localSheetId="1">'WS2'!$A$1:$J$49</definedName>
    <definedName name="REP1C" localSheetId="0">'WS1'!$B$598:$K$600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5" i="1" l="1"/>
  <c r="D635" i="1"/>
  <c r="E632" i="1"/>
  <c r="D632" i="1"/>
  <c r="J42" i="2" l="1"/>
  <c r="I42" i="2"/>
  <c r="H42" i="2"/>
  <c r="G42" i="2"/>
  <c r="F42" i="2"/>
  <c r="E42" i="2"/>
  <c r="D42" i="2"/>
  <c r="C42" i="2"/>
  <c r="J39" i="2"/>
  <c r="J45" i="2" s="1"/>
  <c r="I39" i="2"/>
  <c r="I45" i="2" s="1"/>
  <c r="H39" i="2"/>
  <c r="H45" i="2" s="1"/>
  <c r="G39" i="2"/>
  <c r="G45" i="2" s="1"/>
  <c r="F39" i="2"/>
  <c r="F45" i="2" s="1"/>
  <c r="E39" i="2"/>
  <c r="E45" i="2" s="1"/>
  <c r="D39" i="2"/>
  <c r="D45" i="2" s="1"/>
  <c r="C39" i="2"/>
  <c r="C45" i="2" s="1"/>
  <c r="J36" i="2"/>
  <c r="I36" i="2"/>
  <c r="H36" i="2"/>
  <c r="G36" i="2"/>
  <c r="G44" i="2" s="1"/>
  <c r="G46" i="2" s="1"/>
  <c r="G48" i="2" s="1"/>
  <c r="F36" i="2"/>
  <c r="F44" i="2" s="1"/>
  <c r="F46" i="2" s="1"/>
  <c r="F48" i="2" s="1"/>
  <c r="E36" i="2"/>
  <c r="D36" i="2"/>
  <c r="C36" i="2"/>
  <c r="J20" i="2"/>
  <c r="J44" i="2" s="1"/>
  <c r="I20" i="2"/>
  <c r="I44" i="2" s="1"/>
  <c r="H20" i="2"/>
  <c r="H44" i="2" s="1"/>
  <c r="G20" i="2"/>
  <c r="F20" i="2"/>
  <c r="E20" i="2"/>
  <c r="E44" i="2" s="1"/>
  <c r="D20" i="2"/>
  <c r="D44" i="2" s="1"/>
  <c r="C20" i="2"/>
  <c r="C44" i="2" s="1"/>
  <c r="M639" i="1"/>
  <c r="L639" i="1"/>
  <c r="J639" i="1"/>
  <c r="I639" i="1"/>
  <c r="G639" i="1"/>
  <c r="F639" i="1"/>
  <c r="M636" i="1"/>
  <c r="L636" i="1"/>
  <c r="L642" i="1" s="1"/>
  <c r="K636" i="1"/>
  <c r="J636" i="1"/>
  <c r="I636" i="1"/>
  <c r="I642" i="1" s="1"/>
  <c r="H636" i="1"/>
  <c r="G636" i="1"/>
  <c r="F636" i="1"/>
  <c r="F642" i="1" s="1"/>
  <c r="E636" i="1"/>
  <c r="D636" i="1"/>
  <c r="M633" i="1"/>
  <c r="L633" i="1"/>
  <c r="K633" i="1"/>
  <c r="K639" i="1" s="1"/>
  <c r="J633" i="1"/>
  <c r="I633" i="1"/>
  <c r="H633" i="1"/>
  <c r="H639" i="1" s="1"/>
  <c r="G633" i="1"/>
  <c r="F633" i="1"/>
  <c r="E633" i="1"/>
  <c r="E639" i="1" s="1"/>
  <c r="D633" i="1"/>
  <c r="D639" i="1" s="1"/>
  <c r="M630" i="1"/>
  <c r="L630" i="1"/>
  <c r="K630" i="1"/>
  <c r="J630" i="1"/>
  <c r="I630" i="1"/>
  <c r="H630" i="1"/>
  <c r="G630" i="1"/>
  <c r="F630" i="1"/>
  <c r="E629" i="1"/>
  <c r="D629" i="1"/>
  <c r="E628" i="1"/>
  <c r="D628" i="1"/>
  <c r="E627" i="1"/>
  <c r="D627" i="1"/>
  <c r="E626" i="1"/>
  <c r="D626" i="1"/>
  <c r="E625" i="1"/>
  <c r="D625" i="1"/>
  <c r="E624" i="1"/>
  <c r="D624" i="1"/>
  <c r="E623" i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M614" i="1"/>
  <c r="M638" i="1" s="1"/>
  <c r="M640" i="1" s="1"/>
  <c r="M642" i="1" s="1"/>
  <c r="L614" i="1"/>
  <c r="L638" i="1" s="1"/>
  <c r="L640" i="1" s="1"/>
  <c r="K614" i="1"/>
  <c r="K638" i="1" s="1"/>
  <c r="J614" i="1"/>
  <c r="J638" i="1" s="1"/>
  <c r="J640" i="1" s="1"/>
  <c r="J642" i="1" s="1"/>
  <c r="I614" i="1"/>
  <c r="I638" i="1" s="1"/>
  <c r="I640" i="1" s="1"/>
  <c r="H614" i="1"/>
  <c r="H638" i="1" s="1"/>
  <c r="G614" i="1"/>
  <c r="G638" i="1" s="1"/>
  <c r="G640" i="1" s="1"/>
  <c r="G642" i="1" s="1"/>
  <c r="F614" i="1"/>
  <c r="F638" i="1" s="1"/>
  <c r="F640" i="1" s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6" i="1"/>
  <c r="D606" i="1"/>
  <c r="E605" i="1"/>
  <c r="D605" i="1"/>
  <c r="E604" i="1"/>
  <c r="D604" i="1"/>
  <c r="E603" i="1"/>
  <c r="D603" i="1"/>
  <c r="E602" i="1"/>
  <c r="D602" i="1"/>
  <c r="E614" i="1" l="1"/>
  <c r="E630" i="1"/>
  <c r="D630" i="1"/>
  <c r="D614" i="1"/>
  <c r="D638" i="1" s="1"/>
  <c r="D640" i="1" s="1"/>
  <c r="D642" i="1" s="1"/>
  <c r="H46" i="2"/>
  <c r="H48" i="2" s="1"/>
  <c r="C46" i="2"/>
  <c r="I46" i="2"/>
  <c r="I48" i="2" s="1"/>
  <c r="C48" i="2"/>
  <c r="D46" i="2"/>
  <c r="D48" i="2" s="1"/>
  <c r="J46" i="2"/>
  <c r="J48" i="2" s="1"/>
  <c r="E46" i="2"/>
  <c r="E48" i="2" s="1"/>
  <c r="H640" i="1"/>
  <c r="H642" i="1" s="1"/>
  <c r="K640" i="1"/>
  <c r="K642" i="1" s="1"/>
  <c r="E638" i="1" l="1"/>
  <c r="E640" i="1" s="1"/>
  <c r="E642" i="1" s="1"/>
</calcChain>
</file>

<file path=xl/connections.xml><?xml version="1.0" encoding="utf-8"?>
<connections xmlns="http://schemas.openxmlformats.org/spreadsheetml/2006/main">
  <connection id="1" name="REP1C" type="6" refreshedVersion="0" background="1" saveData="1">
    <textPr sourceFile="C:\SLBC\REP1C.TXT" delimited="0">
      <textFields count="10">
        <textField/>
        <textField position="2"/>
        <textField position="11"/>
        <textField position="18"/>
        <textField position="27"/>
        <textField position="36"/>
        <textField position="45"/>
        <textField position="54"/>
        <textField position="62"/>
        <textField position="70"/>
      </textFields>
    </textPr>
  </connection>
</connections>
</file>

<file path=xl/sharedStrings.xml><?xml version="1.0" encoding="utf-8"?>
<sst xmlns="http://schemas.openxmlformats.org/spreadsheetml/2006/main" count="134" uniqueCount="67">
  <si>
    <t>WEAKER SECTOR ADVANCES AS ON DECEMBER 2020</t>
  </si>
  <si>
    <t>(Amount ` in lacs)</t>
  </si>
  <si>
    <t>Sr.No.</t>
  </si>
  <si>
    <t>BANK NAME</t>
  </si>
  <si>
    <t>WEAKER SEC. ADV</t>
  </si>
  <si>
    <t>Out of which assistance under/to</t>
  </si>
  <si>
    <t>ADVANCES</t>
  </si>
  <si>
    <t>NRLM</t>
  </si>
  <si>
    <t>D.R.I.</t>
  </si>
  <si>
    <t>SC/ST</t>
  </si>
  <si>
    <t>WOMEN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</si>
  <si>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</si>
  <si>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</si>
  <si>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</si>
  <si>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</si>
  <si>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</si>
  <si>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</si>
  <si>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</si>
  <si>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</si>
  <si>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</si>
  <si>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</si>
  <si>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</si>
  <si>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</si>
  <si>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</si>
  <si>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</si>
  <si>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</si>
  <si>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</si>
  <si>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</si>
  <si>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</si>
  <si>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</si>
  <si>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</si>
  <si>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</si>
  <si>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</si>
  <si>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</si>
  <si>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</si>
  <si>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</si>
  <si>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</si>
  <si>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</si>
  <si>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</si>
  <si>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</si>
  <si>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</si>
  <si>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</si>
  <si>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</si>
  <si>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</si>
  <si>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C.</t>
  </si>
  <si>
    <t xml:space="preserve">REGIONAL RURAL BANKS </t>
  </si>
  <si>
    <t>Punjab Gramin Bank</t>
  </si>
  <si>
    <t>D.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</si>
  <si>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</si>
  <si>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</si>
  <si>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</si>
  <si>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</si>
  <si>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</si>
  <si>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</si>
  <si>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</si>
  <si>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</si>
  <si>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</si>
  <si>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(Amount ` in lakh)</t>
  </si>
  <si>
    <t>SN</t>
  </si>
  <si>
    <t>Out of Weaker Sector Advances,  Assistance under/to</t>
  </si>
  <si>
    <t>SMALL FARMERS</t>
  </si>
  <si>
    <t>ARTISANS/VILL. INDS.</t>
  </si>
  <si>
    <t>PMEGP</t>
  </si>
  <si>
    <t>NULM</t>
  </si>
  <si>
    <t>PRIVATE SECTOR BANKS &amp; SMALL FINANCE BANKS</t>
  </si>
  <si>
    <t xml:space="preserve">                                                                                                 Annexure - 59</t>
  </si>
  <si>
    <t xml:space="preserve">                                                                                                                  Annexure - 59 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</si>
</sst>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5">
    <font>
      <sz val="14"/>
      <name val="Times New Roman"/>
      <family val="1"/>
    </font>
    <font>
      <sz val="14"/>
      <name val="Times New Roman"/>
      <family val="1"/>
    </font>
    <font>
      <b/>
      <sz val="18"/>
      <name val="Tahom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name val="Tahoma"/>
      <family val="2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ahoma"/>
      <family val="2"/>
    </font>
    <font>
      <b/>
      <sz val="14"/>
      <name val="Arial"/>
      <family val="2"/>
    </font>
    <font>
      <b/>
      <sz val="10"/>
      <name val="Rupee Foradian"/>
      <family val="2"/>
    </font>
    <font>
      <b/>
      <sz val="11"/>
      <name val="Tahoma"/>
      <family val="2"/>
    </font>
    <font>
      <sz val="11"/>
      <name val="Tahoma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u/>
      <sz val="10"/>
      <name val="Times New Roman"/>
      <family val="1"/>
    </font>
    <font>
      <sz val="14"/>
      <name val="Tahoma"/>
      <family val="2"/>
    </font>
    <font>
      <b/>
      <sz val="14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0" fillId="0" borderId="0" xfId="0" applyFont="1"/>
    <xf numFmtId="0" fontId="1" fillId="0" borderId="0" xfId="0" applyFont="1"/>
    <xf numFmtId="0" fontId="7" fillId="0" borderId="15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right" vertical="center"/>
    </xf>
    <xf numFmtId="1" fontId="9" fillId="0" borderId="17" xfId="0" applyNumberFormat="1" applyFont="1" applyFill="1" applyBorder="1" applyAlignment="1">
      <alignment horizontal="right" vertical="center"/>
    </xf>
    <xf numFmtId="0" fontId="11" fillId="0" borderId="0" xfId="0" applyFont="1"/>
    <xf numFmtId="1" fontId="12" fillId="0" borderId="0" xfId="0" applyNumberFormat="1" applyFont="1" applyFill="1" applyBorder="1" applyAlignment="1">
      <alignment horizontal="right"/>
    </xf>
    <xf numFmtId="1" fontId="12" fillId="0" borderId="18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 vertical="center"/>
    </xf>
    <xf numFmtId="1" fontId="9" fillId="0" borderId="16" xfId="0" applyNumberFormat="1" applyFont="1" applyFill="1" applyBorder="1" applyAlignment="1">
      <alignment vertical="center"/>
    </xf>
    <xf numFmtId="0" fontId="10" fillId="0" borderId="0" xfId="0" applyFont="1" applyFill="1"/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1" fontId="9" fillId="0" borderId="23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165" fontId="9" fillId="0" borderId="24" xfId="0" applyNumberFormat="1" applyFont="1" applyFill="1" applyBorder="1" applyAlignment="1">
      <alignment horizontal="right" vertical="center"/>
    </xf>
    <xf numFmtId="1" fontId="9" fillId="0" borderId="24" xfId="0" applyNumberFormat="1" applyFont="1" applyFill="1" applyBorder="1" applyAlignment="1">
      <alignment horizontal="right" vertical="center"/>
    </xf>
    <xf numFmtId="164" fontId="10" fillId="0" borderId="0" xfId="0" applyNumberFormat="1" applyFont="1"/>
    <xf numFmtId="1" fontId="9" fillId="0" borderId="17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23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Border="1"/>
    <xf numFmtId="0" fontId="1" fillId="0" borderId="0" xfId="0" applyFont="1" applyBorder="1"/>
    <xf numFmtId="0" fontId="10" fillId="0" borderId="0" xfId="0" applyFont="1" applyFill="1" applyAlignment="1">
      <alignment horizontal="center"/>
    </xf>
    <xf numFmtId="0" fontId="10" fillId="2" borderId="0" xfId="0" applyFont="1" applyFill="1"/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right" wrapText="1"/>
    </xf>
    <xf numFmtId="1" fontId="9" fillId="0" borderId="17" xfId="0" applyNumberFormat="1" applyFont="1" applyFill="1" applyBorder="1" applyAlignment="1">
      <alignment horizontal="right" wrapText="1"/>
    </xf>
    <xf numFmtId="0" fontId="19" fillId="0" borderId="0" xfId="1" applyFont="1" applyAlignment="1" applyProtection="1"/>
    <xf numFmtId="1" fontId="9" fillId="0" borderId="16" xfId="0" applyNumberFormat="1" applyFont="1" applyFill="1" applyBorder="1"/>
    <xf numFmtId="1" fontId="9" fillId="0" borderId="17" xfId="0" applyNumberFormat="1" applyFont="1" applyFill="1" applyBorder="1"/>
    <xf numFmtId="0" fontId="20" fillId="0" borderId="0" xfId="1" applyFont="1" applyAlignment="1" applyProtection="1"/>
    <xf numFmtId="0" fontId="9" fillId="0" borderId="17" xfId="0" applyFont="1" applyFill="1" applyBorder="1" applyAlignment="1">
      <alignment horizontal="right" vertical="center"/>
    </xf>
    <xf numFmtId="0" fontId="21" fillId="0" borderId="0" xfId="1" applyFont="1" applyAlignment="1" applyProtection="1"/>
    <xf numFmtId="0" fontId="9" fillId="0" borderId="16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/>
    <xf numFmtId="1" fontId="9" fillId="0" borderId="11" xfId="0" applyNumberFormat="1" applyFont="1" applyFill="1" applyBorder="1"/>
    <xf numFmtId="1" fontId="9" fillId="0" borderId="22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" fontId="9" fillId="0" borderId="16" xfId="0" applyNumberFormat="1" applyFont="1" applyFill="1" applyBorder="1" applyAlignment="1">
      <alignment horizontal="right"/>
    </xf>
    <xf numFmtId="1" fontId="9" fillId="0" borderId="17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1" fontId="9" fillId="0" borderId="12" xfId="0" applyNumberFormat="1" applyFont="1" applyFill="1" applyBorder="1"/>
    <xf numFmtId="0" fontId="9" fillId="0" borderId="34" xfId="0" applyFont="1" applyFill="1" applyBorder="1" applyAlignment="1">
      <alignment horizontal="center"/>
    </xf>
    <xf numFmtId="1" fontId="9" fillId="0" borderId="22" xfId="0" applyNumberFormat="1" applyFont="1" applyFill="1" applyBorder="1"/>
    <xf numFmtId="1" fontId="9" fillId="0" borderId="23" xfId="0" applyNumberFormat="1" applyFont="1" applyFill="1" applyBorder="1"/>
    <xf numFmtId="0" fontId="9" fillId="0" borderId="25" xfId="0" applyFont="1" applyFill="1" applyBorder="1" applyAlignment="1">
      <alignment horizontal="center"/>
    </xf>
    <xf numFmtId="1" fontId="13" fillId="0" borderId="11" xfId="0" applyNumberFormat="1" applyFont="1" applyFill="1" applyBorder="1"/>
    <xf numFmtId="1" fontId="13" fillId="0" borderId="12" xfId="0" applyNumberFormat="1" applyFont="1" applyFill="1" applyBorder="1"/>
    <xf numFmtId="0" fontId="9" fillId="0" borderId="24" xfId="0" applyFont="1" applyFill="1" applyBorder="1"/>
    <xf numFmtId="1" fontId="9" fillId="0" borderId="24" xfId="0" applyNumberFormat="1" applyFont="1" applyFill="1" applyBorder="1"/>
    <xf numFmtId="1" fontId="9" fillId="0" borderId="35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7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/>
    <xf numFmtId="0" fontId="9" fillId="0" borderId="1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2" fontId="9" fillId="0" borderId="17" xfId="0" applyNumberFormat="1" applyFont="1" applyFill="1" applyBorder="1"/>
    <xf numFmtId="0" fontId="9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10" fontId="9" fillId="0" borderId="18" xfId="0" applyNumberFormat="1" applyFont="1" applyFill="1" applyBorder="1" applyAlignment="1">
      <alignment horizontal="left" vertical="center"/>
    </xf>
    <xf numFmtId="10" fontId="9" fillId="0" borderId="0" xfId="0" applyNumberFormat="1" applyFont="1" applyFill="1" applyBorder="1" applyAlignment="1">
      <alignment horizontal="left" vertical="center"/>
    </xf>
    <xf numFmtId="10" fontId="9" fillId="0" borderId="2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center" vertical="top"/>
    </xf>
    <xf numFmtId="0" fontId="16" fillId="0" borderId="28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24" fillId="0" borderId="0" xfId="0" applyFont="1" applyFill="1" applyAlignment="1">
      <alignment horizontal="right"/>
    </xf>
    <xf numFmtId="0" fontId="9" fillId="0" borderId="29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15" fillId="0" borderId="31" xfId="0" applyFont="1" applyBorder="1" applyAlignment="1">
      <alignment horizontal="right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LBC%20MEETINGS/SLBC%20-%20155%20PUNJAB/DECEMBER%20-2020/BBD%20-%20Banks%201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"/>
      <sheetName val="DEPOSIT DW_BK"/>
      <sheetName val="PS "/>
      <sheetName val="WS1"/>
      <sheetName val="WS2"/>
      <sheetName val="MINOR1"/>
      <sheetName val="MIN-DIS "/>
      <sheetName val="WOMEN1"/>
      <sheetName val="WOMEN2"/>
      <sheetName val="WOMEN3"/>
      <sheetName val="WOM-DIS"/>
    </sheetNames>
    <sheetDataSet>
      <sheetData sheetId="0"/>
      <sheetData sheetId="1"/>
      <sheetData sheetId="2"/>
      <sheetData sheetId="3"/>
      <sheetData sheetId="4">
        <row r="8">
          <cell r="C8">
            <v>146462</v>
          </cell>
          <cell r="D8">
            <v>376586</v>
          </cell>
          <cell r="E8">
            <v>5019</v>
          </cell>
          <cell r="F8">
            <v>2931</v>
          </cell>
          <cell r="G8">
            <v>1369</v>
          </cell>
          <cell r="H8">
            <v>3769</v>
          </cell>
          <cell r="I8">
            <v>221</v>
          </cell>
          <cell r="J8">
            <v>197</v>
          </cell>
        </row>
        <row r="9">
          <cell r="C9">
            <v>149605</v>
          </cell>
          <cell r="D9">
            <v>411917</v>
          </cell>
          <cell r="E9">
            <v>65</v>
          </cell>
          <cell r="F9">
            <v>83</v>
          </cell>
          <cell r="G9">
            <v>578</v>
          </cell>
          <cell r="H9">
            <v>1039</v>
          </cell>
          <cell r="I9">
            <v>43</v>
          </cell>
          <cell r="J9">
            <v>21</v>
          </cell>
        </row>
        <row r="10">
          <cell r="C10">
            <v>24107</v>
          </cell>
          <cell r="D10">
            <v>67051</v>
          </cell>
          <cell r="E10">
            <v>1819</v>
          </cell>
          <cell r="F10">
            <v>1354</v>
          </cell>
          <cell r="G10">
            <v>1618</v>
          </cell>
          <cell r="H10">
            <v>1510</v>
          </cell>
          <cell r="I10">
            <v>1484</v>
          </cell>
          <cell r="J10">
            <v>1198</v>
          </cell>
        </row>
        <row r="11">
          <cell r="C11">
            <v>20219</v>
          </cell>
          <cell r="D11">
            <v>40206</v>
          </cell>
          <cell r="E11">
            <v>1262</v>
          </cell>
          <cell r="F11">
            <v>2274</v>
          </cell>
          <cell r="G11">
            <v>1476</v>
          </cell>
          <cell r="H11">
            <v>2669</v>
          </cell>
          <cell r="I11">
            <v>52</v>
          </cell>
          <cell r="J11">
            <v>30</v>
          </cell>
        </row>
        <row r="12">
          <cell r="C12">
            <v>31801</v>
          </cell>
          <cell r="D12">
            <v>104574</v>
          </cell>
          <cell r="E12">
            <v>9</v>
          </cell>
          <cell r="F12">
            <v>11</v>
          </cell>
          <cell r="G12">
            <v>330</v>
          </cell>
          <cell r="H12">
            <v>11</v>
          </cell>
          <cell r="I12">
            <v>214</v>
          </cell>
          <cell r="J12">
            <v>172</v>
          </cell>
        </row>
        <row r="13">
          <cell r="C13">
            <v>295</v>
          </cell>
          <cell r="D13">
            <v>1306</v>
          </cell>
          <cell r="E13">
            <v>0</v>
          </cell>
          <cell r="F13">
            <v>0</v>
          </cell>
          <cell r="G13">
            <v>102</v>
          </cell>
          <cell r="H13">
            <v>66</v>
          </cell>
          <cell r="I13">
            <v>19</v>
          </cell>
          <cell r="J13">
            <v>2</v>
          </cell>
        </row>
        <row r="14">
          <cell r="C14">
            <v>28780</v>
          </cell>
          <cell r="D14">
            <v>115727</v>
          </cell>
          <cell r="E14">
            <v>286</v>
          </cell>
          <cell r="F14">
            <v>851</v>
          </cell>
          <cell r="G14">
            <v>696</v>
          </cell>
          <cell r="H14">
            <v>2850</v>
          </cell>
          <cell r="I14">
            <v>119</v>
          </cell>
          <cell r="J14">
            <v>47</v>
          </cell>
        </row>
        <row r="15">
          <cell r="C15">
            <v>11048</v>
          </cell>
          <cell r="D15">
            <v>59020</v>
          </cell>
          <cell r="E15">
            <v>322</v>
          </cell>
          <cell r="F15">
            <v>662</v>
          </cell>
          <cell r="G15">
            <v>375</v>
          </cell>
          <cell r="H15">
            <v>1975</v>
          </cell>
          <cell r="I15">
            <v>2</v>
          </cell>
          <cell r="J15">
            <v>1</v>
          </cell>
        </row>
        <row r="16">
          <cell r="C16">
            <v>1235</v>
          </cell>
          <cell r="D16">
            <v>3061</v>
          </cell>
          <cell r="E16">
            <v>43</v>
          </cell>
          <cell r="F16">
            <v>89</v>
          </cell>
          <cell r="G16">
            <v>256</v>
          </cell>
          <cell r="H16">
            <v>701</v>
          </cell>
          <cell r="I16">
            <v>7</v>
          </cell>
          <cell r="J16">
            <v>5</v>
          </cell>
        </row>
        <row r="17">
          <cell r="C17">
            <v>3392</v>
          </cell>
          <cell r="D17">
            <v>44815</v>
          </cell>
          <cell r="E17">
            <v>9</v>
          </cell>
          <cell r="F17">
            <v>7</v>
          </cell>
          <cell r="G17">
            <v>136</v>
          </cell>
          <cell r="H17">
            <v>484</v>
          </cell>
          <cell r="I17">
            <v>21</v>
          </cell>
          <cell r="J17">
            <v>5</v>
          </cell>
        </row>
        <row r="18">
          <cell r="C18">
            <v>16614</v>
          </cell>
          <cell r="D18">
            <v>48648</v>
          </cell>
          <cell r="E18">
            <v>273</v>
          </cell>
          <cell r="F18">
            <v>416</v>
          </cell>
          <cell r="G18">
            <v>176</v>
          </cell>
          <cell r="H18">
            <v>434</v>
          </cell>
          <cell r="I18">
            <v>121</v>
          </cell>
          <cell r="J18">
            <v>201</v>
          </cell>
        </row>
        <row r="19">
          <cell r="C19">
            <v>39497</v>
          </cell>
          <cell r="D19">
            <v>46917</v>
          </cell>
          <cell r="E19">
            <v>978</v>
          </cell>
          <cell r="F19">
            <v>1477</v>
          </cell>
          <cell r="G19">
            <v>299</v>
          </cell>
          <cell r="H19">
            <v>1078</v>
          </cell>
          <cell r="I19">
            <v>140</v>
          </cell>
          <cell r="J19">
            <v>2494</v>
          </cell>
        </row>
        <row r="22">
          <cell r="C22">
            <v>15724</v>
          </cell>
          <cell r="D22">
            <v>66509</v>
          </cell>
          <cell r="E22">
            <v>3</v>
          </cell>
          <cell r="F22">
            <v>2</v>
          </cell>
          <cell r="G22">
            <v>29</v>
          </cell>
          <cell r="H22">
            <v>94</v>
          </cell>
          <cell r="I22">
            <v>16</v>
          </cell>
          <cell r="J22">
            <v>5</v>
          </cell>
        </row>
        <row r="23">
          <cell r="C23">
            <v>60</v>
          </cell>
          <cell r="D23">
            <v>238</v>
          </cell>
          <cell r="E23">
            <v>0</v>
          </cell>
          <cell r="F23">
            <v>0</v>
          </cell>
          <cell r="G23">
            <v>29</v>
          </cell>
          <cell r="H23">
            <v>151</v>
          </cell>
          <cell r="I23">
            <v>2</v>
          </cell>
          <cell r="J23">
            <v>2</v>
          </cell>
        </row>
        <row r="24">
          <cell r="C24">
            <v>54510</v>
          </cell>
          <cell r="D24">
            <v>95724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11776</v>
          </cell>
          <cell r="D25">
            <v>22078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10</v>
          </cell>
          <cell r="J25">
            <v>1</v>
          </cell>
        </row>
        <row r="26">
          <cell r="C26">
            <v>1638</v>
          </cell>
          <cell r="D26">
            <v>22737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3692</v>
          </cell>
          <cell r="D29">
            <v>67740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28016</v>
          </cell>
          <cell r="D30">
            <v>143515</v>
          </cell>
          <cell r="E30">
            <v>8</v>
          </cell>
          <cell r="F30">
            <v>582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3916</v>
          </cell>
          <cell r="D32">
            <v>11959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2695</v>
          </cell>
          <cell r="D33">
            <v>14521</v>
          </cell>
          <cell r="E33">
            <v>19</v>
          </cell>
          <cell r="F33">
            <v>11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C34">
            <v>3396</v>
          </cell>
          <cell r="D34">
            <v>1001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>
            <v>7109</v>
          </cell>
          <cell r="D35">
            <v>2747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queryTables/queryTable1.xml><?xml version="1.0" encoding="utf-8"?>
<queryTable xmlns="http://schemas.openxmlformats.org/spreadsheetml/2006/main" name="REP1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95:S643"/>
  <sheetViews>
    <sheetView view="pageBreakPreview" topLeftCell="B618" zoomScale="85" zoomScaleSheetLayoutView="85" workbookViewId="0">
      <selection activeCell="E633" sqref="E633"/>
    </sheetView>
  </sheetViews>
  <sheetFormatPr defaultColWidth="8.90625" defaultRowHeight="18"/>
  <cols>
    <col min="1" max="1" width="8.90625" style="11"/>
    <col min="2" max="2" width="6.453125" style="45" customWidth="1"/>
    <col min="3" max="3" width="29.54296875" style="20" customWidth="1"/>
    <col min="4" max="4" width="11.453125" style="46" customWidth="1"/>
    <col min="5" max="5" width="11.08984375" style="46" customWidth="1"/>
    <col min="6" max="6" width="8.6328125" style="20" customWidth="1"/>
    <col min="7" max="7" width="8.36328125" style="20" customWidth="1"/>
    <col min="8" max="8" width="8.90625" style="20" customWidth="1"/>
    <col min="9" max="9" width="8.6328125" style="20" customWidth="1"/>
    <col min="10" max="10" width="9.7265625" style="20" customWidth="1"/>
    <col min="11" max="11" width="10.90625" style="20" customWidth="1"/>
    <col min="12" max="12" width="12.7265625" style="10" customWidth="1"/>
    <col min="13" max="13" width="11.6328125" style="11" customWidth="1"/>
    <col min="14" max="16384" width="8.90625" style="11"/>
  </cols>
  <sheetData>
    <row r="595" spans="2:19" s="2" customFormat="1" ht="27.9" customHeight="1" thickBot="1">
      <c r="B595" s="105" t="s">
        <v>65</v>
      </c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"/>
      <c r="O595" s="1"/>
      <c r="P595" s="1"/>
      <c r="Q595" s="1"/>
      <c r="R595" s="1"/>
      <c r="S595" s="1"/>
    </row>
    <row r="596" spans="2:19" s="2" customFormat="1" ht="24" customHeight="1" thickBot="1">
      <c r="B596" s="106" t="s">
        <v>0</v>
      </c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8"/>
      <c r="N596" s="1"/>
      <c r="O596" s="1"/>
      <c r="P596" s="1"/>
      <c r="Q596" s="1"/>
      <c r="R596" s="1"/>
      <c r="S596" s="1"/>
    </row>
    <row r="597" spans="2:19" s="2" customFormat="1" ht="24" customHeight="1" thickBot="1">
      <c r="B597" s="109" t="s">
        <v>1</v>
      </c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1"/>
      <c r="N597" s="1"/>
      <c r="O597" s="1"/>
      <c r="P597" s="1"/>
      <c r="Q597" s="1"/>
      <c r="R597" s="1"/>
      <c r="S597" s="1"/>
    </row>
    <row r="598" spans="2:19" s="2" customFormat="1" ht="19.5" customHeight="1" thickBot="1">
      <c r="B598" s="3" t="s">
        <v>2</v>
      </c>
      <c r="C598" s="4" t="s">
        <v>3</v>
      </c>
      <c r="D598" s="112" t="s">
        <v>4</v>
      </c>
      <c r="E598" s="113"/>
      <c r="F598" s="114" t="s">
        <v>5</v>
      </c>
      <c r="G598" s="115"/>
      <c r="H598" s="115"/>
      <c r="I598" s="115"/>
      <c r="J598" s="115"/>
      <c r="K598" s="115"/>
      <c r="L598" s="115"/>
      <c r="M598" s="116"/>
      <c r="N598" s="1"/>
      <c r="O598" s="1"/>
      <c r="P598" s="1"/>
      <c r="Q598" s="1"/>
      <c r="R598" s="1"/>
      <c r="S598" s="1"/>
    </row>
    <row r="599" spans="2:19" s="2" customFormat="1" ht="16.2" thickBot="1">
      <c r="B599" s="5"/>
      <c r="C599" s="6"/>
      <c r="D599" s="117" t="s">
        <v>6</v>
      </c>
      <c r="E599" s="118"/>
      <c r="F599" s="117" t="s">
        <v>7</v>
      </c>
      <c r="G599" s="117"/>
      <c r="H599" s="117" t="s">
        <v>8</v>
      </c>
      <c r="I599" s="117"/>
      <c r="J599" s="117" t="s">
        <v>9</v>
      </c>
      <c r="K599" s="119"/>
      <c r="L599" s="117" t="s">
        <v>10</v>
      </c>
      <c r="M599" s="119"/>
      <c r="N599" s="1"/>
      <c r="O599" s="1"/>
      <c r="P599" s="1"/>
      <c r="Q599" s="1"/>
      <c r="R599" s="1"/>
      <c r="S599" s="1"/>
    </row>
    <row r="600" spans="2:19" s="2" customFormat="1" ht="16.2" thickBot="1">
      <c r="B600" s="3"/>
      <c r="C600" s="4"/>
      <c r="D600" s="7" t="s">
        <v>11</v>
      </c>
      <c r="E600" s="7" t="s">
        <v>12</v>
      </c>
      <c r="F600" s="7" t="s">
        <v>11</v>
      </c>
      <c r="G600" s="7" t="s">
        <v>12</v>
      </c>
      <c r="H600" s="7" t="s">
        <v>11</v>
      </c>
      <c r="I600" s="7" t="s">
        <v>12</v>
      </c>
      <c r="J600" s="7" t="s">
        <v>11</v>
      </c>
      <c r="K600" s="8" t="s">
        <v>12</v>
      </c>
      <c r="L600" s="7" t="s">
        <v>11</v>
      </c>
      <c r="M600" s="8" t="s">
        <v>12</v>
      </c>
      <c r="N600" s="1"/>
      <c r="O600" s="1"/>
      <c r="P600" s="1"/>
      <c r="Q600" s="1"/>
      <c r="R600" s="1"/>
      <c r="S600" s="1"/>
    </row>
    <row r="601" spans="2:19">
      <c r="B601" s="9" t="s">
        <v>13</v>
      </c>
      <c r="C601" s="120" t="s">
        <v>14</v>
      </c>
      <c r="D601" s="121"/>
      <c r="E601" s="121"/>
      <c r="F601" s="121"/>
      <c r="G601" s="121"/>
      <c r="H601" s="121"/>
      <c r="I601" s="121"/>
      <c r="J601" s="121"/>
      <c r="K601" s="121"/>
      <c r="L601" s="121"/>
      <c r="M601" s="122"/>
      <c r="N601" s="10"/>
      <c r="O601" s="10"/>
      <c r="P601" s="10"/>
      <c r="Q601" s="10"/>
      <c r="R601" s="10"/>
      <c r="S601" s="10"/>
    </row>
    <row r="602" spans="2:19" s="15" customFormat="1" ht="23.4" customHeight="1">
      <c r="B602" s="12">
        <v>1</v>
      </c>
      <c r="C602" s="21" t="s">
        <v>15</v>
      </c>
      <c r="D602" s="13">
        <f>F602+H602+J602+L602+[1]WS2!C8+[1]WS2!E8+[1]WS2!G8+[1]WS2!I8</f>
        <v>403570</v>
      </c>
      <c r="E602" s="13">
        <f>G602+I602+K602+M602+[1]WS2!D8+[1]WS2!F8+[1]WS2!H8+[1]WS2!J8</f>
        <v>1024150</v>
      </c>
      <c r="F602" s="13">
        <v>2258</v>
      </c>
      <c r="G602" s="13">
        <v>971</v>
      </c>
      <c r="H602" s="13">
        <v>2759</v>
      </c>
      <c r="I602" s="13">
        <v>449</v>
      </c>
      <c r="J602" s="13">
        <v>77453</v>
      </c>
      <c r="K602" s="13">
        <v>140905</v>
      </c>
      <c r="L602" s="13">
        <v>168029</v>
      </c>
      <c r="M602" s="14">
        <v>498342</v>
      </c>
    </row>
    <row r="603" spans="2:19" s="15" customFormat="1" ht="23.4" customHeight="1">
      <c r="B603" s="12">
        <v>2</v>
      </c>
      <c r="C603" s="21" t="s">
        <v>16</v>
      </c>
      <c r="D603" s="13">
        <f>F603+H603+J603+L603+[1]WS2!C9+[1]WS2!E9+[1]WS2!G9+[1]WS2!I9</f>
        <v>204226</v>
      </c>
      <c r="E603" s="13">
        <f>G603+I603+K603+M603+[1]WS2!D9+[1]WS2!F9+[1]WS2!H9+[1]WS2!J9</f>
        <v>557557</v>
      </c>
      <c r="F603" s="13">
        <v>308</v>
      </c>
      <c r="G603" s="13">
        <v>121</v>
      </c>
      <c r="H603" s="13">
        <v>112</v>
      </c>
      <c r="I603" s="13">
        <v>9</v>
      </c>
      <c r="J603" s="13">
        <v>6615</v>
      </c>
      <c r="K603" s="13">
        <v>15588</v>
      </c>
      <c r="L603" s="13">
        <v>46900</v>
      </c>
      <c r="M603" s="14">
        <v>128779</v>
      </c>
      <c r="N603" s="16"/>
      <c r="O603" s="16"/>
      <c r="P603" s="16"/>
      <c r="Q603" s="17"/>
      <c r="R603" s="17"/>
      <c r="S603" s="17"/>
    </row>
    <row r="604" spans="2:19" s="10" customFormat="1" ht="23.4" customHeight="1">
      <c r="B604" s="12">
        <v>3</v>
      </c>
      <c r="C604" s="21" t="s">
        <v>17</v>
      </c>
      <c r="D604" s="13">
        <f>F604+H604+J604+L604+[1]WS2!C10+[1]WS2!E10+[1]WS2!G10+[1]WS2!I10</f>
        <v>48987</v>
      </c>
      <c r="E604" s="13">
        <f>G604+I604+K604+M604+[1]WS2!D10+[1]WS2!F10+[1]WS2!H10+[1]WS2!J10</f>
        <v>102071</v>
      </c>
      <c r="F604" s="13">
        <v>1447</v>
      </c>
      <c r="G604" s="13">
        <v>296</v>
      </c>
      <c r="H604" s="13">
        <v>2041</v>
      </c>
      <c r="I604" s="13">
        <v>348</v>
      </c>
      <c r="J604" s="13">
        <v>4345</v>
      </c>
      <c r="K604" s="13">
        <v>8910</v>
      </c>
      <c r="L604" s="13">
        <v>12126</v>
      </c>
      <c r="M604" s="14">
        <v>21404</v>
      </c>
    </row>
    <row r="605" spans="2:19" s="10" customFormat="1" ht="23.4" customHeight="1">
      <c r="B605" s="12">
        <v>4</v>
      </c>
      <c r="C605" s="99" t="s">
        <v>18</v>
      </c>
      <c r="D605" s="13">
        <f>F605+H605+J605+L605+[1]WS2!C11+[1]WS2!E11+[1]WS2!G11+[1]WS2!I11</f>
        <v>38303</v>
      </c>
      <c r="E605" s="13">
        <f>G605+I605+K605+M605+[1]WS2!D11+[1]WS2!F11+[1]WS2!H11+[1]WS2!J11</f>
        <v>86425</v>
      </c>
      <c r="F605" s="18">
        <v>0</v>
      </c>
      <c r="G605" s="18">
        <v>0</v>
      </c>
      <c r="H605" s="18">
        <v>219</v>
      </c>
      <c r="I605" s="18">
        <v>193</v>
      </c>
      <c r="J605" s="18">
        <v>5355</v>
      </c>
      <c r="K605" s="18">
        <v>10617</v>
      </c>
      <c r="L605" s="13">
        <v>9720</v>
      </c>
      <c r="M605" s="14">
        <v>30436</v>
      </c>
    </row>
    <row r="606" spans="2:19" s="10" customFormat="1" ht="23.4" customHeight="1">
      <c r="B606" s="12">
        <v>5</v>
      </c>
      <c r="C606" s="21" t="s">
        <v>19</v>
      </c>
      <c r="D606" s="13">
        <f>F606+H606+J606+L606+[1]WS2!C12+[1]WS2!E12+[1]WS2!G12+[1]WS2!I12</f>
        <v>49984</v>
      </c>
      <c r="E606" s="13">
        <f>G606+I606+K606+M606+[1]WS2!D12+[1]WS2!F12+[1]WS2!H12+[1]WS2!J12</f>
        <v>159912</v>
      </c>
      <c r="F606" s="18">
        <v>93</v>
      </c>
      <c r="G606" s="18">
        <v>45</v>
      </c>
      <c r="H606" s="18">
        <v>64</v>
      </c>
      <c r="I606" s="18">
        <v>6</v>
      </c>
      <c r="J606" s="18">
        <v>3122</v>
      </c>
      <c r="K606" s="18">
        <v>11178</v>
      </c>
      <c r="L606" s="13">
        <v>14351</v>
      </c>
      <c r="M606" s="14">
        <v>43915</v>
      </c>
    </row>
    <row r="607" spans="2:19" s="10" customFormat="1" ht="23.4" customHeight="1">
      <c r="B607" s="12">
        <v>6</v>
      </c>
      <c r="C607" s="21" t="s">
        <v>20</v>
      </c>
      <c r="D607" s="13">
        <f>F607+H607+J607+L607+[1]WS2!C13+[1]WS2!E13+[1]WS2!G13+[1]WS2!I13</f>
        <v>3026</v>
      </c>
      <c r="E607" s="13">
        <f>G607+I607+K607+M607+[1]WS2!D13+[1]WS2!F13+[1]WS2!H13+[1]WS2!J13</f>
        <v>5435</v>
      </c>
      <c r="F607" s="18">
        <v>0</v>
      </c>
      <c r="G607" s="18">
        <v>0</v>
      </c>
      <c r="H607" s="18">
        <v>0</v>
      </c>
      <c r="I607" s="18">
        <v>0</v>
      </c>
      <c r="J607" s="18">
        <v>978</v>
      </c>
      <c r="K607" s="18">
        <v>2080</v>
      </c>
      <c r="L607" s="13">
        <v>1632</v>
      </c>
      <c r="M607" s="14">
        <v>1981</v>
      </c>
    </row>
    <row r="608" spans="2:19" s="10" customFormat="1" ht="23.4" customHeight="1">
      <c r="B608" s="12">
        <v>7</v>
      </c>
      <c r="C608" s="21" t="s">
        <v>21</v>
      </c>
      <c r="D608" s="13">
        <f>F608+H608+J608+L608+[1]WS2!C14+[1]WS2!E14+[1]WS2!G14+[1]WS2!I14</f>
        <v>54519</v>
      </c>
      <c r="E608" s="13">
        <f>G608+I608+K608+M608+[1]WS2!D14+[1]WS2!F14+[1]WS2!H14+[1]WS2!J14</f>
        <v>148294</v>
      </c>
      <c r="F608" s="18">
        <v>61</v>
      </c>
      <c r="G608" s="18">
        <v>37</v>
      </c>
      <c r="H608" s="18">
        <v>3775</v>
      </c>
      <c r="I608" s="18">
        <v>320</v>
      </c>
      <c r="J608" s="18">
        <v>11821</v>
      </c>
      <c r="K608" s="18">
        <v>25529</v>
      </c>
      <c r="L608" s="13">
        <v>8981</v>
      </c>
      <c r="M608" s="14">
        <v>2933</v>
      </c>
    </row>
    <row r="609" spans="2:13" s="15" customFormat="1" ht="23.4" customHeight="1">
      <c r="B609" s="12">
        <v>8</v>
      </c>
      <c r="C609" s="21" t="s">
        <v>22</v>
      </c>
      <c r="D609" s="13">
        <f>F609+H609+J609+L609+[1]WS2!C15+[1]WS2!E15+[1]WS2!G15+[1]WS2!I15</f>
        <v>13888</v>
      </c>
      <c r="E609" s="13">
        <f>G609+I609+K609+M609+[1]WS2!D15+[1]WS2!F15+[1]WS2!H15+[1]WS2!J15</f>
        <v>65119</v>
      </c>
      <c r="F609" s="19">
        <v>6</v>
      </c>
      <c r="G609" s="19">
        <v>1</v>
      </c>
      <c r="H609" s="19">
        <v>110</v>
      </c>
      <c r="I609" s="19">
        <v>203</v>
      </c>
      <c r="J609" s="19">
        <v>1457</v>
      </c>
      <c r="K609" s="19">
        <v>2596</v>
      </c>
      <c r="L609" s="13">
        <v>568</v>
      </c>
      <c r="M609" s="14">
        <v>661</v>
      </c>
    </row>
    <row r="610" spans="2:13" s="20" customFormat="1" ht="23.4" customHeight="1">
      <c r="B610" s="12">
        <v>9</v>
      </c>
      <c r="C610" s="21" t="s">
        <v>23</v>
      </c>
      <c r="D610" s="13">
        <f>F610+H610+J610+L610+[1]WS2!C16+[1]WS2!E16+[1]WS2!G16+[1]WS2!I16</f>
        <v>7923</v>
      </c>
      <c r="E610" s="13">
        <f>G610+I610+K610+M610+[1]WS2!D16+[1]WS2!F16+[1]WS2!H16+[1]WS2!J16</f>
        <v>17854</v>
      </c>
      <c r="F610" s="19">
        <v>333</v>
      </c>
      <c r="G610" s="19">
        <v>1255</v>
      </c>
      <c r="H610" s="19">
        <v>505</v>
      </c>
      <c r="I610" s="19">
        <v>1812</v>
      </c>
      <c r="J610" s="19">
        <v>3366</v>
      </c>
      <c r="K610" s="19">
        <v>8936</v>
      </c>
      <c r="L610" s="13">
        <v>2178</v>
      </c>
      <c r="M610" s="14">
        <v>1995</v>
      </c>
    </row>
    <row r="611" spans="2:13" s="20" customFormat="1" ht="23.4" customHeight="1">
      <c r="B611" s="12">
        <v>10</v>
      </c>
      <c r="C611" s="21" t="s">
        <v>24</v>
      </c>
      <c r="D611" s="13">
        <f>F611+H611+J611+L611+[1]WS2!C17+[1]WS2!E17+[1]WS2!G17+[1]WS2!I17</f>
        <v>9806</v>
      </c>
      <c r="E611" s="13">
        <f>G611+I611+K611+M611+[1]WS2!D17+[1]WS2!F17+[1]WS2!H17+[1]WS2!J17</f>
        <v>62723</v>
      </c>
      <c r="F611" s="19">
        <v>40</v>
      </c>
      <c r="G611" s="19">
        <v>6</v>
      </c>
      <c r="H611" s="19">
        <v>866</v>
      </c>
      <c r="I611" s="19">
        <v>129</v>
      </c>
      <c r="J611" s="19">
        <v>3220</v>
      </c>
      <c r="K611" s="19">
        <v>11237</v>
      </c>
      <c r="L611" s="13">
        <v>2122</v>
      </c>
      <c r="M611" s="14">
        <v>6040</v>
      </c>
    </row>
    <row r="612" spans="2:13" s="20" customFormat="1" ht="23.4" customHeight="1">
      <c r="B612" s="12">
        <v>11</v>
      </c>
      <c r="C612" s="21" t="s">
        <v>25</v>
      </c>
      <c r="D612" s="13">
        <f>F612+H612+J612+L612+[1]WS2!C18+[1]WS2!E18+[1]WS2!G18+[1]WS2!I18</f>
        <v>133988</v>
      </c>
      <c r="E612" s="13">
        <f>G612+I612+K612+M612+[1]WS2!D18+[1]WS2!F18+[1]WS2!H18+[1]WS2!J18</f>
        <v>438708</v>
      </c>
      <c r="F612" s="18">
        <v>888</v>
      </c>
      <c r="G612" s="18">
        <v>445</v>
      </c>
      <c r="H612" s="18">
        <v>1040</v>
      </c>
      <c r="I612" s="18">
        <v>91</v>
      </c>
      <c r="J612" s="18">
        <v>52207</v>
      </c>
      <c r="K612" s="18">
        <v>163112</v>
      </c>
      <c r="L612" s="13">
        <v>62669</v>
      </c>
      <c r="M612" s="14">
        <v>225361</v>
      </c>
    </row>
    <row r="613" spans="2:13" s="20" customFormat="1" ht="23.4" customHeight="1" thickBot="1">
      <c r="B613" s="12">
        <v>12</v>
      </c>
      <c r="C613" s="21" t="s">
        <v>26</v>
      </c>
      <c r="D613" s="13">
        <f>F613+H613+J613+L613+[1]WS2!C19+[1]WS2!E19+[1]WS2!G19+[1]WS2!I19</f>
        <v>50372</v>
      </c>
      <c r="E613" s="13">
        <f>G613+I613+K613+M613+[1]WS2!D19+[1]WS2!F19+[1]WS2!H19+[1]WS2!J19</f>
        <v>66694</v>
      </c>
      <c r="F613" s="21">
        <v>230</v>
      </c>
      <c r="G613" s="21">
        <v>2493</v>
      </c>
      <c r="H613" s="21">
        <v>199</v>
      </c>
      <c r="I613" s="21">
        <v>31</v>
      </c>
      <c r="J613" s="21">
        <v>4475</v>
      </c>
      <c r="K613" s="21">
        <v>10531</v>
      </c>
      <c r="L613" s="13">
        <v>4554</v>
      </c>
      <c r="M613" s="14">
        <v>1673</v>
      </c>
    </row>
    <row r="614" spans="2:13" s="10" customFormat="1" ht="24" customHeight="1" thickBot="1">
      <c r="B614" s="5"/>
      <c r="C614" s="22" t="s">
        <v>27</v>
      </c>
      <c r="D614" s="23">
        <f t="shared" ref="D614:M614" si="0">SUM(D602:D613)</f>
        <v>1018592</v>
      </c>
      <c r="E614" s="23">
        <f t="shared" si="0"/>
        <v>2734942</v>
      </c>
      <c r="F614" s="23">
        <f t="shared" si="0"/>
        <v>5664</v>
      </c>
      <c r="G614" s="23">
        <f t="shared" si="0"/>
        <v>5670</v>
      </c>
      <c r="H614" s="23">
        <f t="shared" si="0"/>
        <v>11690</v>
      </c>
      <c r="I614" s="23">
        <f t="shared" si="0"/>
        <v>3591</v>
      </c>
      <c r="J614" s="23">
        <f t="shared" si="0"/>
        <v>174414</v>
      </c>
      <c r="K614" s="24">
        <f t="shared" si="0"/>
        <v>411219</v>
      </c>
      <c r="L614" s="24">
        <f t="shared" si="0"/>
        <v>333830</v>
      </c>
      <c r="M614" s="25">
        <f t="shared" si="0"/>
        <v>963520</v>
      </c>
    </row>
    <row r="615" spans="2:13" s="10" customFormat="1">
      <c r="B615" s="9" t="s">
        <v>28</v>
      </c>
      <c r="C615" s="102" t="s">
        <v>29</v>
      </c>
      <c r="D615" s="103"/>
      <c r="E615" s="103"/>
      <c r="F615" s="103"/>
      <c r="G615" s="103"/>
      <c r="H615" s="103"/>
      <c r="I615" s="103"/>
      <c r="J615" s="103"/>
      <c r="K615" s="103"/>
      <c r="L615" s="103"/>
      <c r="M615" s="104"/>
    </row>
    <row r="616" spans="2:13" s="10" customFormat="1" ht="24" customHeight="1">
      <c r="B616" s="12">
        <v>13</v>
      </c>
      <c r="C616" s="21" t="s">
        <v>30</v>
      </c>
      <c r="D616" s="13">
        <f>F616+H616+J616+L616+[1]WS2!C22+[1]WS2!E22+[1]WS2!G22+[1]WS2!I22</f>
        <v>16694</v>
      </c>
      <c r="E616" s="13">
        <f>G616+I616+K616+M616+[1]WS2!D22+[1]WS2!F22+[1]WS2!H22+[1]WS2!J22</f>
        <v>67880</v>
      </c>
      <c r="F616" s="18">
        <v>5</v>
      </c>
      <c r="G616" s="18">
        <v>2</v>
      </c>
      <c r="H616" s="18">
        <v>1</v>
      </c>
      <c r="I616" s="13">
        <v>1</v>
      </c>
      <c r="J616" s="18">
        <v>322</v>
      </c>
      <c r="K616" s="13">
        <v>1023</v>
      </c>
      <c r="L616" s="13">
        <v>594</v>
      </c>
      <c r="M616" s="14">
        <v>244</v>
      </c>
    </row>
    <row r="617" spans="2:13" s="15" customFormat="1" ht="24" customHeight="1">
      <c r="B617" s="26">
        <v>14</v>
      </c>
      <c r="C617" s="21" t="s">
        <v>31</v>
      </c>
      <c r="D617" s="13">
        <f>F617+H617+J617+L617+[1]WS2!C23+[1]WS2!E23+[1]WS2!G23+[1]WS2!I23</f>
        <v>1619</v>
      </c>
      <c r="E617" s="13">
        <f>G617+I617+K617+M617+[1]WS2!D23+[1]WS2!F23+[1]WS2!H23+[1]WS2!J23</f>
        <v>8603</v>
      </c>
      <c r="F617" s="19">
        <v>0</v>
      </c>
      <c r="G617" s="19">
        <v>0</v>
      </c>
      <c r="H617" s="19">
        <v>166</v>
      </c>
      <c r="I617" s="19">
        <v>16</v>
      </c>
      <c r="J617" s="19">
        <v>21</v>
      </c>
      <c r="K617" s="19">
        <v>80</v>
      </c>
      <c r="L617" s="13">
        <v>1341</v>
      </c>
      <c r="M617" s="14">
        <v>8116</v>
      </c>
    </row>
    <row r="618" spans="2:13" s="10" customFormat="1" ht="24" customHeight="1">
      <c r="B618" s="12">
        <v>15</v>
      </c>
      <c r="C618" s="21" t="s">
        <v>32</v>
      </c>
      <c r="D618" s="13">
        <f>F618+H618+J618+L618+[1]WS2!C24+[1]WS2!E24+[1]WS2!G24+[1]WS2!I24</f>
        <v>322333</v>
      </c>
      <c r="E618" s="13">
        <f>G618+I618+K618+M618+[1]WS2!D24+[1]WS2!F24+[1]WS2!H24+[1]WS2!J24</f>
        <v>137129</v>
      </c>
      <c r="F618" s="13">
        <v>0</v>
      </c>
      <c r="G618" s="13">
        <v>0</v>
      </c>
      <c r="H618" s="13">
        <v>0</v>
      </c>
      <c r="I618" s="13">
        <v>0</v>
      </c>
      <c r="J618" s="13">
        <v>268</v>
      </c>
      <c r="K618" s="13">
        <v>1216</v>
      </c>
      <c r="L618" s="13">
        <v>267555</v>
      </c>
      <c r="M618" s="14">
        <v>40189</v>
      </c>
    </row>
    <row r="619" spans="2:13" s="10" customFormat="1" ht="24" customHeight="1">
      <c r="B619" s="26">
        <v>16</v>
      </c>
      <c r="C619" s="21" t="s">
        <v>33</v>
      </c>
      <c r="D619" s="13">
        <f>F619+H619+J619+L619+[1]WS2!C25+[1]WS2!E25+[1]WS2!G25+[1]WS2!I25</f>
        <v>75697</v>
      </c>
      <c r="E619" s="13">
        <f>G619+I619+K619+M619+[1]WS2!D25+[1]WS2!F25+[1]WS2!H25+[1]WS2!J25</f>
        <v>463362</v>
      </c>
      <c r="F619" s="18">
        <v>47</v>
      </c>
      <c r="G619" s="18">
        <v>17</v>
      </c>
      <c r="H619" s="18">
        <v>4</v>
      </c>
      <c r="I619" s="18">
        <v>1</v>
      </c>
      <c r="J619" s="18">
        <v>7966</v>
      </c>
      <c r="K619" s="18">
        <v>12512</v>
      </c>
      <c r="L619" s="13">
        <v>55894</v>
      </c>
      <c r="M619" s="14">
        <v>428753</v>
      </c>
    </row>
    <row r="620" spans="2:13" s="10" customFormat="1" ht="24" customHeight="1">
      <c r="B620" s="12">
        <v>17</v>
      </c>
      <c r="C620" s="21" t="s">
        <v>34</v>
      </c>
      <c r="D620" s="13">
        <f>F620+H620+J620+L620+[1]WS2!C26+[1]WS2!E26+[1]WS2!G26+[1]WS2!I26</f>
        <v>1681</v>
      </c>
      <c r="E620" s="13">
        <f>G620+I620+K620+M620+[1]WS2!D26+[1]WS2!F26+[1]WS2!H26+[1]WS2!J26</f>
        <v>23306</v>
      </c>
      <c r="F620" s="18">
        <v>0</v>
      </c>
      <c r="G620" s="18">
        <v>0</v>
      </c>
      <c r="H620" s="18">
        <v>0</v>
      </c>
      <c r="I620" s="18">
        <v>0</v>
      </c>
      <c r="J620" s="18">
        <v>43</v>
      </c>
      <c r="K620" s="18">
        <v>569</v>
      </c>
      <c r="L620" s="13">
        <v>0</v>
      </c>
      <c r="M620" s="14">
        <v>0</v>
      </c>
    </row>
    <row r="621" spans="2:13" s="10" customFormat="1" ht="24" customHeight="1">
      <c r="B621" s="26">
        <v>18</v>
      </c>
      <c r="C621" s="21" t="s">
        <v>35</v>
      </c>
      <c r="D621" s="13">
        <f>F621+H621+J621+L621+[1]WS2!C27+[1]WS2!E27+[1]WS2!G27+[1]WS2!I27</f>
        <v>55906</v>
      </c>
      <c r="E621" s="13">
        <f>G621+I621+K621+M621+[1]WS2!D27+[1]WS2!F27+[1]WS2!H27+[1]WS2!J27</f>
        <v>9763</v>
      </c>
      <c r="F621" s="18">
        <v>0</v>
      </c>
      <c r="G621" s="18">
        <v>0</v>
      </c>
      <c r="H621" s="18">
        <v>0</v>
      </c>
      <c r="I621" s="18">
        <v>0</v>
      </c>
      <c r="J621" s="18">
        <v>40413</v>
      </c>
      <c r="K621" s="18">
        <v>7024</v>
      </c>
      <c r="L621" s="13">
        <v>15493</v>
      </c>
      <c r="M621" s="14">
        <v>2739</v>
      </c>
    </row>
    <row r="622" spans="2:13" s="10" customFormat="1" ht="24" customHeight="1">
      <c r="B622" s="12">
        <v>19</v>
      </c>
      <c r="C622" s="21" t="s">
        <v>36</v>
      </c>
      <c r="D622" s="13">
        <f>F622+H622+J622+L622+[1]WS2!C28+[1]WS2!E28+[1]WS2!G28+[1]WS2!I28</f>
        <v>1571</v>
      </c>
      <c r="E622" s="13">
        <f>G622+I622+K622+M622+[1]WS2!D28+[1]WS2!F28+[1]WS2!H28+[1]WS2!J28</f>
        <v>8785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3">
        <v>1571</v>
      </c>
      <c r="M622" s="14">
        <v>8785</v>
      </c>
    </row>
    <row r="623" spans="2:13" s="15" customFormat="1" ht="24" customHeight="1">
      <c r="B623" s="26">
        <v>20</v>
      </c>
      <c r="C623" s="21" t="s">
        <v>37</v>
      </c>
      <c r="D623" s="13">
        <f>F623+H623+J623+L623+[1]WS2!C29+[1]WS2!E29+[1]WS2!G29+[1]WS2!I29</f>
        <v>26852</v>
      </c>
      <c r="E623" s="13">
        <f>G623+I623+K623+M623+[1]WS2!D29+[1]WS2!F29+[1]WS2!H29+[1]WS2!J29</f>
        <v>176177</v>
      </c>
      <c r="F623" s="18">
        <v>0</v>
      </c>
      <c r="G623" s="18">
        <v>0</v>
      </c>
      <c r="H623" s="18">
        <v>0</v>
      </c>
      <c r="I623" s="18">
        <v>0</v>
      </c>
      <c r="J623" s="18">
        <v>3960</v>
      </c>
      <c r="K623" s="18">
        <v>46895</v>
      </c>
      <c r="L623" s="27">
        <v>19200</v>
      </c>
      <c r="M623" s="28">
        <v>61542</v>
      </c>
    </row>
    <row r="624" spans="2:13" s="10" customFormat="1" ht="24" customHeight="1">
      <c r="B624" s="12">
        <v>21</v>
      </c>
      <c r="C624" s="100" t="s">
        <v>38</v>
      </c>
      <c r="D624" s="13">
        <f>F624+H624+J624+L624+[1]WS2!C30+[1]WS2!E30+[1]WS2!G30+[1]WS2!I30</f>
        <v>33010</v>
      </c>
      <c r="E624" s="13">
        <f>G624+I624+K624+M624+[1]WS2!D30+[1]WS2!F30+[1]WS2!H30+[1]WS2!J30</f>
        <v>146094</v>
      </c>
      <c r="F624" s="27">
        <v>0</v>
      </c>
      <c r="G624" s="27">
        <v>0</v>
      </c>
      <c r="H624" s="27">
        <v>0</v>
      </c>
      <c r="I624" s="27">
        <v>0</v>
      </c>
      <c r="J624" s="27">
        <v>1253</v>
      </c>
      <c r="K624" s="27">
        <v>1145</v>
      </c>
      <c r="L624" s="27">
        <v>3733</v>
      </c>
      <c r="M624" s="28">
        <v>852</v>
      </c>
    </row>
    <row r="625" spans="2:19" s="10" customFormat="1" ht="24" customHeight="1">
      <c r="B625" s="26">
        <v>22</v>
      </c>
      <c r="C625" s="21" t="s">
        <v>39</v>
      </c>
      <c r="D625" s="13">
        <f>F625+H625+J625+L625+[1]WS2!C31+[1]WS2!E31+[1]WS2!G31+[1]WS2!I31</f>
        <v>15118</v>
      </c>
      <c r="E625" s="13">
        <f>G625+I625+K625+M625+[1]WS2!D31+[1]WS2!F31+[1]WS2!H31+[1]WS2!J31</f>
        <v>1872</v>
      </c>
      <c r="F625" s="18">
        <v>0</v>
      </c>
      <c r="G625" s="18">
        <v>0</v>
      </c>
      <c r="H625" s="18">
        <v>0</v>
      </c>
      <c r="I625" s="18">
        <v>0</v>
      </c>
      <c r="J625" s="18">
        <v>6126</v>
      </c>
      <c r="K625" s="18">
        <v>1339</v>
      </c>
      <c r="L625" s="13">
        <v>8992</v>
      </c>
      <c r="M625" s="13">
        <v>533</v>
      </c>
    </row>
    <row r="626" spans="2:19" s="10" customFormat="1" ht="24" customHeight="1">
      <c r="B626" s="12">
        <v>23</v>
      </c>
      <c r="C626" s="21" t="s">
        <v>40</v>
      </c>
      <c r="D626" s="13">
        <f>F626+H626+J626+L626+[1]WS2!C32+[1]WS2!E32+[1]WS2!G32+[1]WS2!I32</f>
        <v>4208</v>
      </c>
      <c r="E626" s="13">
        <f>G626+I626+K626+M626+[1]WS2!D32+[1]WS2!F32+[1]WS2!H32+[1]WS2!J32</f>
        <v>12927</v>
      </c>
      <c r="F626" s="18">
        <v>0</v>
      </c>
      <c r="G626" s="18">
        <v>0</v>
      </c>
      <c r="H626" s="18">
        <v>0</v>
      </c>
      <c r="I626" s="18">
        <v>0</v>
      </c>
      <c r="J626" s="18">
        <v>1</v>
      </c>
      <c r="K626" s="18">
        <v>5</v>
      </c>
      <c r="L626" s="18">
        <v>291</v>
      </c>
      <c r="M626" s="13">
        <v>963</v>
      </c>
    </row>
    <row r="627" spans="2:19" s="10" customFormat="1" ht="24" customHeight="1">
      <c r="B627" s="26">
        <v>24</v>
      </c>
      <c r="C627" s="21" t="s">
        <v>41</v>
      </c>
      <c r="D627" s="13">
        <f>F627+H627+J627+L627+[1]WS2!C33+[1]WS2!E33+[1]WS2!G33+[1]WS2!I33</f>
        <v>3379</v>
      </c>
      <c r="E627" s="13">
        <f>G627+I627+K627+M627+[1]WS2!D33+[1]WS2!F33+[1]WS2!H33+[1]WS2!J33</f>
        <v>14772</v>
      </c>
      <c r="F627" s="13">
        <v>0</v>
      </c>
      <c r="G627" s="13">
        <v>0</v>
      </c>
      <c r="H627" s="13">
        <v>54</v>
      </c>
      <c r="I627" s="13">
        <v>3</v>
      </c>
      <c r="J627" s="13">
        <v>44</v>
      </c>
      <c r="K627" s="13">
        <v>44</v>
      </c>
      <c r="L627" s="13">
        <v>567</v>
      </c>
      <c r="M627" s="13">
        <v>193</v>
      </c>
    </row>
    <row r="628" spans="2:19" s="10" customFormat="1" ht="24" customHeight="1">
      <c r="B628" s="12">
        <v>25</v>
      </c>
      <c r="C628" s="21" t="s">
        <v>42</v>
      </c>
      <c r="D628" s="13">
        <f>F628+H628+J628+L628+[1]WS2!C34+[1]WS2!E34+[1]WS2!G34+[1]WS2!I34</f>
        <v>174983</v>
      </c>
      <c r="E628" s="13">
        <f>G628+I628+K628+M628+[1]WS2!D34+[1]WS2!F34+[1]WS2!H34+[1]WS2!J34</f>
        <v>26661</v>
      </c>
      <c r="F628" s="18">
        <v>0</v>
      </c>
      <c r="G628" s="18">
        <v>0</v>
      </c>
      <c r="H628" s="18">
        <v>0</v>
      </c>
      <c r="I628" s="18">
        <v>0</v>
      </c>
      <c r="J628" s="18">
        <v>108947</v>
      </c>
      <c r="K628" s="18">
        <v>23219</v>
      </c>
      <c r="L628" s="18">
        <v>62640</v>
      </c>
      <c r="M628" s="13">
        <v>2441</v>
      </c>
    </row>
    <row r="629" spans="2:19" s="10" customFormat="1" ht="24" customHeight="1" thickBot="1">
      <c r="B629" s="26">
        <v>26</v>
      </c>
      <c r="C629" s="29" t="s">
        <v>43</v>
      </c>
      <c r="D629" s="13">
        <f>F629+H629+J629+L629+[1]WS2!C35+[1]WS2!E35+[1]WS2!G35+[1]WS2!I35</f>
        <v>68420</v>
      </c>
      <c r="E629" s="13">
        <f>G629+I629+K629+M629+[1]WS2!D35+[1]WS2!F35+[1]WS2!H35+[1]WS2!J35</f>
        <v>19080</v>
      </c>
      <c r="F629" s="30">
        <v>0</v>
      </c>
      <c r="G629" s="30">
        <v>0</v>
      </c>
      <c r="H629" s="30">
        <v>0</v>
      </c>
      <c r="I629" s="30">
        <v>0</v>
      </c>
      <c r="J629" s="30">
        <v>63</v>
      </c>
      <c r="K629" s="31">
        <v>19</v>
      </c>
      <c r="L629" s="30">
        <v>61248</v>
      </c>
      <c r="M629" s="32">
        <v>16314</v>
      </c>
      <c r="N629" s="33"/>
    </row>
    <row r="630" spans="2:19" s="10" customFormat="1" ht="24" customHeight="1" thickBot="1">
      <c r="B630" s="5"/>
      <c r="C630" s="22" t="s">
        <v>27</v>
      </c>
      <c r="D630" s="23">
        <f>SUM(D616:D629)</f>
        <v>801471</v>
      </c>
      <c r="E630" s="23">
        <f>SUM(E616:E629)</f>
        <v>1116411</v>
      </c>
      <c r="F630" s="23">
        <f t="shared" ref="F630:M630" si="1">SUM(F616:F629)</f>
        <v>52</v>
      </c>
      <c r="G630" s="23">
        <f t="shared" si="1"/>
        <v>19</v>
      </c>
      <c r="H630" s="23">
        <f t="shared" si="1"/>
        <v>225</v>
      </c>
      <c r="I630" s="23">
        <f t="shared" si="1"/>
        <v>21</v>
      </c>
      <c r="J630" s="23">
        <f t="shared" si="1"/>
        <v>169427</v>
      </c>
      <c r="K630" s="23">
        <f t="shared" si="1"/>
        <v>95090</v>
      </c>
      <c r="L630" s="23">
        <f t="shared" si="1"/>
        <v>499119</v>
      </c>
      <c r="M630" s="23">
        <f t="shared" si="1"/>
        <v>571664</v>
      </c>
    </row>
    <row r="631" spans="2:19" s="10" customFormat="1">
      <c r="B631" s="9" t="s">
        <v>44</v>
      </c>
      <c r="C631" s="123" t="s">
        <v>45</v>
      </c>
      <c r="D631" s="124"/>
      <c r="E631" s="124"/>
      <c r="F631" s="124"/>
      <c r="G631" s="124"/>
      <c r="H631" s="124"/>
      <c r="I631" s="124"/>
      <c r="J631" s="124"/>
      <c r="K631" s="124"/>
      <c r="L631" s="124"/>
      <c r="M631" s="125"/>
    </row>
    <row r="632" spans="2:19" s="10" customFormat="1" ht="22.8" customHeight="1" thickBot="1">
      <c r="B632" s="12">
        <v>27</v>
      </c>
      <c r="C632" s="21" t="s">
        <v>46</v>
      </c>
      <c r="D632" s="13">
        <f>F632+H632+J632+L632+'WS2'!C38+'WS2'!E38+'WS2'!G38+'WS2'!I38</f>
        <v>163884</v>
      </c>
      <c r="E632" s="13">
        <f>G632+I632+K632+M632+'WS2'!D38+'WS2'!F38+'WS2'!H38+'WS2'!J38</f>
        <v>371267.93000000005</v>
      </c>
      <c r="F632" s="19">
        <v>1628</v>
      </c>
      <c r="G632" s="19">
        <v>885</v>
      </c>
      <c r="H632" s="19">
        <v>0</v>
      </c>
      <c r="I632" s="19">
        <v>0</v>
      </c>
      <c r="J632" s="19">
        <v>27009</v>
      </c>
      <c r="K632" s="19">
        <v>27822</v>
      </c>
      <c r="L632" s="19">
        <v>40292</v>
      </c>
      <c r="M632" s="34">
        <v>22052</v>
      </c>
    </row>
    <row r="633" spans="2:19" s="10" customFormat="1" ht="22.8" customHeight="1" thickBot="1">
      <c r="B633" s="35"/>
      <c r="C633" s="22" t="s">
        <v>27</v>
      </c>
      <c r="D633" s="23">
        <f>SUM(D632:D632)</f>
        <v>163884</v>
      </c>
      <c r="E633" s="23">
        <f>SUM(E632:E632)</f>
        <v>371267.93000000005</v>
      </c>
      <c r="F633" s="23">
        <f t="shared" ref="F633:M633" si="2">SUM(F632:F632)</f>
        <v>1628</v>
      </c>
      <c r="G633" s="23">
        <f t="shared" si="2"/>
        <v>885</v>
      </c>
      <c r="H633" s="23">
        <f t="shared" si="2"/>
        <v>0</v>
      </c>
      <c r="I633" s="23">
        <f t="shared" si="2"/>
        <v>0</v>
      </c>
      <c r="J633" s="23">
        <f t="shared" si="2"/>
        <v>27009</v>
      </c>
      <c r="K633" s="23">
        <f t="shared" si="2"/>
        <v>27822</v>
      </c>
      <c r="L633" s="23">
        <f t="shared" si="2"/>
        <v>40292</v>
      </c>
      <c r="M633" s="25">
        <f t="shared" si="2"/>
        <v>22052</v>
      </c>
    </row>
    <row r="634" spans="2:19" s="10" customFormat="1" ht="22.8" customHeight="1">
      <c r="B634" s="9" t="s">
        <v>47</v>
      </c>
      <c r="C634" s="123" t="s">
        <v>48</v>
      </c>
      <c r="D634" s="124"/>
      <c r="E634" s="124"/>
      <c r="F634" s="124"/>
      <c r="G634" s="124"/>
      <c r="H634" s="124"/>
      <c r="I634" s="124"/>
      <c r="J634" s="124"/>
      <c r="K634" s="124"/>
      <c r="L634" s="124"/>
      <c r="M634" s="125"/>
    </row>
    <row r="635" spans="2:19" s="10" customFormat="1" ht="22.8" customHeight="1" thickBot="1">
      <c r="B635" s="12">
        <v>28</v>
      </c>
      <c r="C635" s="100" t="s">
        <v>49</v>
      </c>
      <c r="D635" s="13">
        <f>F635+H635+J635+L635+'WS2'!C41+'WS2'!E41+'WS2'!G41+'WS2'!I41</f>
        <v>743463</v>
      </c>
      <c r="E635" s="13">
        <f>G635+I635+K635+M635+'WS2'!D41+'WS2'!F41+'WS2'!H41+'WS2'!J41</f>
        <v>471862</v>
      </c>
      <c r="F635" s="36">
        <v>954</v>
      </c>
      <c r="G635" s="36">
        <v>343</v>
      </c>
      <c r="H635" s="36">
        <v>0</v>
      </c>
      <c r="I635" s="36">
        <v>0</v>
      </c>
      <c r="J635" s="36">
        <v>103100</v>
      </c>
      <c r="K635" s="36">
        <v>33775</v>
      </c>
      <c r="L635" s="36">
        <v>70861</v>
      </c>
      <c r="M635" s="37">
        <v>44038</v>
      </c>
    </row>
    <row r="636" spans="2:19" ht="22.8" customHeight="1" thickBot="1">
      <c r="B636" s="5"/>
      <c r="C636" s="22" t="s">
        <v>27</v>
      </c>
      <c r="D636" s="23">
        <f>SUM(D635)</f>
        <v>743463</v>
      </c>
      <c r="E636" s="23">
        <f t="shared" ref="E636:M636" si="3">SUM(E635)</f>
        <v>471862</v>
      </c>
      <c r="F636" s="23">
        <f t="shared" si="3"/>
        <v>954</v>
      </c>
      <c r="G636" s="23">
        <f t="shared" si="3"/>
        <v>343</v>
      </c>
      <c r="H636" s="23">
        <f t="shared" si="3"/>
        <v>0</v>
      </c>
      <c r="I636" s="23">
        <f t="shared" si="3"/>
        <v>0</v>
      </c>
      <c r="J636" s="23">
        <f t="shared" si="3"/>
        <v>103100</v>
      </c>
      <c r="K636" s="23">
        <f t="shared" si="3"/>
        <v>33775</v>
      </c>
      <c r="L636" s="23">
        <f t="shared" si="3"/>
        <v>70861</v>
      </c>
      <c r="M636" s="23">
        <f t="shared" si="3"/>
        <v>44038</v>
      </c>
      <c r="N636" s="10"/>
      <c r="O636" s="10"/>
      <c r="P636" s="10"/>
      <c r="Q636" s="10"/>
      <c r="R636" s="10"/>
      <c r="S636" s="10"/>
    </row>
    <row r="637" spans="2:19" ht="22.8" customHeight="1" thickBot="1">
      <c r="B637" s="38"/>
      <c r="C637" s="102" t="s">
        <v>50</v>
      </c>
      <c r="D637" s="103"/>
      <c r="E637" s="103"/>
      <c r="F637" s="103"/>
      <c r="G637" s="103"/>
      <c r="H637" s="103"/>
      <c r="I637" s="103"/>
      <c r="J637" s="103"/>
      <c r="K637" s="103"/>
      <c r="L637" s="103"/>
      <c r="M637" s="104"/>
      <c r="N637" s="10"/>
      <c r="O637" s="10"/>
      <c r="P637" s="10"/>
      <c r="Q637" s="10"/>
      <c r="R637" s="10"/>
      <c r="S637" s="10"/>
    </row>
    <row r="638" spans="2:19" ht="22.8" customHeight="1" thickBot="1">
      <c r="B638" s="5"/>
      <c r="C638" s="22" t="s">
        <v>51</v>
      </c>
      <c r="D638" s="39">
        <f>SUM(D614+D630)</f>
        <v>1820063</v>
      </c>
      <c r="E638" s="39">
        <f t="shared" ref="E638:M638" si="4">SUM(E614+E630)</f>
        <v>3851353</v>
      </c>
      <c r="F638" s="39">
        <f>SUM(F614+F630)</f>
        <v>5716</v>
      </c>
      <c r="G638" s="39">
        <f t="shared" si="4"/>
        <v>5689</v>
      </c>
      <c r="H638" s="39">
        <f t="shared" si="4"/>
        <v>11915</v>
      </c>
      <c r="I638" s="39">
        <f t="shared" si="4"/>
        <v>3612</v>
      </c>
      <c r="J638" s="39">
        <f t="shared" si="4"/>
        <v>343841</v>
      </c>
      <c r="K638" s="40">
        <f t="shared" si="4"/>
        <v>506309</v>
      </c>
      <c r="L638" s="39">
        <f t="shared" si="4"/>
        <v>832949</v>
      </c>
      <c r="M638" s="41">
        <f t="shared" si="4"/>
        <v>1535184</v>
      </c>
      <c r="N638" s="10"/>
      <c r="O638" s="10"/>
      <c r="P638" s="10"/>
      <c r="Q638" s="10"/>
      <c r="R638" s="10"/>
      <c r="S638" s="10"/>
    </row>
    <row r="639" spans="2:19" ht="22.8" customHeight="1" thickBot="1">
      <c r="B639" s="5"/>
      <c r="C639" s="22" t="s">
        <v>52</v>
      </c>
      <c r="D639" s="23">
        <f>SUM(D633)</f>
        <v>163884</v>
      </c>
      <c r="E639" s="23">
        <f>SUM(E633)</f>
        <v>371267.93000000005</v>
      </c>
      <c r="F639" s="23">
        <f t="shared" ref="F639:M639" si="5">SUM(F633)</f>
        <v>1628</v>
      </c>
      <c r="G639" s="23">
        <f t="shared" si="5"/>
        <v>885</v>
      </c>
      <c r="H639" s="23">
        <f t="shared" si="5"/>
        <v>0</v>
      </c>
      <c r="I639" s="23">
        <f t="shared" si="5"/>
        <v>0</v>
      </c>
      <c r="J639" s="23">
        <f t="shared" si="5"/>
        <v>27009</v>
      </c>
      <c r="K639" s="23">
        <f t="shared" si="5"/>
        <v>27822</v>
      </c>
      <c r="L639" s="23">
        <f t="shared" si="5"/>
        <v>40292</v>
      </c>
      <c r="M639" s="25">
        <f t="shared" si="5"/>
        <v>22052</v>
      </c>
      <c r="N639" s="10"/>
      <c r="O639" s="10"/>
      <c r="P639" s="10"/>
      <c r="Q639" s="10"/>
      <c r="R639" s="10"/>
      <c r="S639" s="10"/>
    </row>
    <row r="640" spans="2:19" ht="22.8" customHeight="1" thickBot="1">
      <c r="B640" s="5"/>
      <c r="C640" s="22" t="s">
        <v>53</v>
      </c>
      <c r="D640" s="39">
        <f>SUM(D638:D639)</f>
        <v>1983947</v>
      </c>
      <c r="E640" s="39">
        <f>SUM(E638:E639)</f>
        <v>4222620.93</v>
      </c>
      <c r="F640" s="39">
        <f t="shared" ref="F640:M640" si="6">SUM(F638:F639)</f>
        <v>7344</v>
      </c>
      <c r="G640" s="39">
        <f t="shared" si="6"/>
        <v>6574</v>
      </c>
      <c r="H640" s="39">
        <f t="shared" si="6"/>
        <v>11915</v>
      </c>
      <c r="I640" s="39">
        <f t="shared" si="6"/>
        <v>3612</v>
      </c>
      <c r="J640" s="39">
        <f t="shared" si="6"/>
        <v>370850</v>
      </c>
      <c r="K640" s="39">
        <f t="shared" si="6"/>
        <v>534131</v>
      </c>
      <c r="L640" s="39">
        <f t="shared" si="6"/>
        <v>873241</v>
      </c>
      <c r="M640" s="41">
        <f t="shared" si="6"/>
        <v>1557236</v>
      </c>
      <c r="N640" s="10"/>
      <c r="O640" s="10"/>
      <c r="P640" s="10"/>
      <c r="Q640" s="10"/>
      <c r="R640" s="10"/>
      <c r="S640" s="10"/>
    </row>
    <row r="641" spans="2:19" ht="22.8" customHeight="1" thickBot="1">
      <c r="B641" s="38"/>
      <c r="C641" s="102" t="s">
        <v>54</v>
      </c>
      <c r="D641" s="103"/>
      <c r="E641" s="103"/>
      <c r="F641" s="103"/>
      <c r="G641" s="103"/>
      <c r="H641" s="103"/>
      <c r="I641" s="103"/>
      <c r="J641" s="103"/>
      <c r="K641" s="103"/>
      <c r="L641" s="103"/>
      <c r="M641" s="104"/>
      <c r="N641" s="10"/>
      <c r="O641" s="10"/>
      <c r="P641" s="10"/>
      <c r="Q641" s="10"/>
      <c r="R641" s="10"/>
      <c r="S641" s="10"/>
    </row>
    <row r="642" spans="2:19" ht="22.8" customHeight="1" thickBot="1">
      <c r="B642" s="5"/>
      <c r="C642" s="22" t="s">
        <v>55</v>
      </c>
      <c r="D642" s="39">
        <f>SUM(D636+D640)</f>
        <v>2727410</v>
      </c>
      <c r="E642" s="39">
        <f t="shared" ref="E642:M642" si="7">SUM(E636+E640)</f>
        <v>4694482.93</v>
      </c>
      <c r="F642" s="39">
        <f t="shared" si="7"/>
        <v>8298</v>
      </c>
      <c r="G642" s="39">
        <f t="shared" si="7"/>
        <v>6917</v>
      </c>
      <c r="H642" s="39">
        <f t="shared" si="7"/>
        <v>11915</v>
      </c>
      <c r="I642" s="39">
        <f t="shared" si="7"/>
        <v>3612</v>
      </c>
      <c r="J642" s="39">
        <f t="shared" si="7"/>
        <v>473950</v>
      </c>
      <c r="K642" s="39">
        <f t="shared" si="7"/>
        <v>567906</v>
      </c>
      <c r="L642" s="39">
        <f t="shared" si="7"/>
        <v>944102</v>
      </c>
      <c r="M642" s="41">
        <f t="shared" si="7"/>
        <v>1601274</v>
      </c>
      <c r="N642" s="10"/>
      <c r="O642" s="10"/>
      <c r="P642" s="10"/>
      <c r="Q642" s="10"/>
      <c r="R642" s="10"/>
      <c r="S642" s="10"/>
    </row>
    <row r="643" spans="2:19" s="44" customFormat="1" ht="29.25" customHeight="1"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98" t="s">
        <v>56</v>
      </c>
      <c r="M643" s="42"/>
      <c r="N643" s="43"/>
      <c r="O643" s="43"/>
      <c r="P643" s="43"/>
      <c r="Q643" s="43"/>
      <c r="R643" s="43"/>
      <c r="S643" s="43"/>
    </row>
  </sheetData>
  <mergeCells count="16">
    <mergeCell ref="C641:M641"/>
    <mergeCell ref="B595:M595"/>
    <mergeCell ref="B596:M596"/>
    <mergeCell ref="B597:M597"/>
    <mergeCell ref="D598:E598"/>
    <mergeCell ref="F598:M598"/>
    <mergeCell ref="D599:E599"/>
    <mergeCell ref="F599:G599"/>
    <mergeCell ref="H599:I599"/>
    <mergeCell ref="J599:K599"/>
    <mergeCell ref="L599:M599"/>
    <mergeCell ref="C601:M601"/>
    <mergeCell ref="C615:M615"/>
    <mergeCell ref="C631:M631"/>
    <mergeCell ref="C634:M634"/>
    <mergeCell ref="C637:M637"/>
  </mergeCells>
  <printOptions horizontalCentered="1"/>
  <pageMargins left="0.3" right="0.23" top="1.32" bottom="0.3" header="0.25" footer="0.33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SheetLayoutView="100" workbookViewId="0">
      <selection activeCell="B15" sqref="B15"/>
    </sheetView>
  </sheetViews>
  <sheetFormatPr defaultColWidth="8.90625" defaultRowHeight="18"/>
  <cols>
    <col min="1" max="1" width="4.81640625" style="96" customWidth="1"/>
    <col min="2" max="2" width="30.54296875" style="97" customWidth="1"/>
    <col min="3" max="4" width="11.90625" style="97" customWidth="1"/>
    <col min="5" max="5" width="10.453125" style="97" customWidth="1"/>
    <col min="6" max="6" width="11.36328125" style="97" customWidth="1"/>
    <col min="7" max="7" width="9" style="97" bestFit="1" customWidth="1"/>
    <col min="8" max="8" width="9.54296875" style="97" bestFit="1" customWidth="1"/>
    <col min="9" max="9" width="9" style="97" bestFit="1" customWidth="1"/>
    <col min="10" max="10" width="11.81640625" style="97" customWidth="1"/>
    <col min="11" max="11" width="8.90625" style="11"/>
    <col min="12" max="13" width="8.90625" style="11" customWidth="1"/>
    <col min="14" max="16384" width="8.90625" style="11"/>
  </cols>
  <sheetData>
    <row r="1" spans="1:23" s="2" customFormat="1" ht="27.9" customHeight="1">
      <c r="A1" s="126" t="s">
        <v>66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23" s="2" customFormat="1" ht="18.899999999999999" customHeight="1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23" s="2" customFormat="1" ht="21.75" customHeight="1" thickBot="1">
      <c r="A3" s="129" t="s">
        <v>0</v>
      </c>
      <c r="B3" s="130"/>
      <c r="C3" s="130"/>
      <c r="D3" s="130"/>
      <c r="E3" s="130"/>
      <c r="F3" s="130"/>
      <c r="G3" s="130"/>
      <c r="H3" s="130"/>
      <c r="I3" s="130"/>
      <c r="J3" s="131"/>
      <c r="K3" s="47"/>
      <c r="M3" s="48"/>
    </row>
    <row r="4" spans="1:23" s="2" customFormat="1" ht="15.75" customHeight="1" thickBot="1">
      <c r="A4" s="49" t="s">
        <v>58</v>
      </c>
      <c r="B4" s="50" t="s">
        <v>3</v>
      </c>
      <c r="C4" s="132" t="s">
        <v>59</v>
      </c>
      <c r="D4" s="132"/>
      <c r="E4" s="132"/>
      <c r="F4" s="132"/>
      <c r="G4" s="132"/>
      <c r="H4" s="132"/>
      <c r="I4" s="132"/>
      <c r="J4" s="133"/>
    </row>
    <row r="5" spans="1:23" s="2" customFormat="1" ht="16.5" customHeight="1" thickBot="1">
      <c r="A5" s="51"/>
      <c r="B5" s="52"/>
      <c r="C5" s="134" t="s">
        <v>60</v>
      </c>
      <c r="D5" s="134"/>
      <c r="E5" s="134" t="s">
        <v>61</v>
      </c>
      <c r="F5" s="134"/>
      <c r="G5" s="134" t="s">
        <v>62</v>
      </c>
      <c r="H5" s="134"/>
      <c r="I5" s="134" t="s">
        <v>63</v>
      </c>
      <c r="J5" s="135"/>
    </row>
    <row r="6" spans="1:23" s="2" customFormat="1" ht="16.5" customHeight="1" thickBot="1">
      <c r="A6" s="53"/>
      <c r="B6" s="54"/>
      <c r="C6" s="55" t="s">
        <v>11</v>
      </c>
      <c r="D6" s="55" t="s">
        <v>12</v>
      </c>
      <c r="E6" s="55" t="s">
        <v>11</v>
      </c>
      <c r="F6" s="55" t="s">
        <v>12</v>
      </c>
      <c r="G6" s="55" t="s">
        <v>11</v>
      </c>
      <c r="H6" s="55" t="s">
        <v>12</v>
      </c>
      <c r="I6" s="55" t="s">
        <v>11</v>
      </c>
      <c r="J6" s="56" t="s">
        <v>12</v>
      </c>
    </row>
    <row r="7" spans="1:23" ht="18.600000000000001" thickBot="1">
      <c r="A7" s="57" t="s">
        <v>13</v>
      </c>
      <c r="B7" s="139" t="s">
        <v>14</v>
      </c>
      <c r="C7" s="139"/>
      <c r="D7" s="139"/>
      <c r="E7" s="139"/>
      <c r="F7" s="139"/>
      <c r="G7" s="139"/>
      <c r="H7" s="139"/>
      <c r="I7" s="139"/>
      <c r="J7" s="140"/>
    </row>
    <row r="8" spans="1:23" ht="23.4" customHeight="1" thickBot="1">
      <c r="A8" s="58">
        <v>1</v>
      </c>
      <c r="B8" s="67" t="s">
        <v>15</v>
      </c>
      <c r="C8" s="59">
        <v>146462</v>
      </c>
      <c r="D8" s="59">
        <v>376586</v>
      </c>
      <c r="E8" s="59">
        <v>5019</v>
      </c>
      <c r="F8" s="59">
        <v>2931</v>
      </c>
      <c r="G8" s="59">
        <v>1369</v>
      </c>
      <c r="H8" s="59">
        <v>3769</v>
      </c>
      <c r="I8" s="59">
        <v>221</v>
      </c>
      <c r="J8" s="60">
        <v>197</v>
      </c>
      <c r="K8" s="61"/>
      <c r="M8" s="141"/>
      <c r="N8" s="142"/>
      <c r="O8" s="142"/>
      <c r="P8" s="142"/>
      <c r="Q8" s="142"/>
      <c r="R8" s="142"/>
      <c r="S8" s="142"/>
      <c r="T8" s="142"/>
      <c r="U8" s="142"/>
      <c r="V8" s="142"/>
      <c r="W8" s="143"/>
    </row>
    <row r="9" spans="1:23" s="15" customFormat="1" ht="23.4" customHeight="1" thickTop="1">
      <c r="A9" s="58">
        <v>2</v>
      </c>
      <c r="B9" s="67" t="s">
        <v>16</v>
      </c>
      <c r="C9" s="62">
        <v>149605</v>
      </c>
      <c r="D9" s="62">
        <v>411917</v>
      </c>
      <c r="E9" s="62">
        <v>65</v>
      </c>
      <c r="F9" s="62">
        <v>83</v>
      </c>
      <c r="G9" s="62">
        <v>578</v>
      </c>
      <c r="H9" s="62">
        <v>1039</v>
      </c>
      <c r="I9" s="62">
        <v>43</v>
      </c>
      <c r="J9" s="63">
        <v>21</v>
      </c>
      <c r="K9" s="64"/>
    </row>
    <row r="10" spans="1:23" ht="23.4" customHeight="1">
      <c r="A10" s="58">
        <v>3</v>
      </c>
      <c r="B10" s="67" t="s">
        <v>17</v>
      </c>
      <c r="C10" s="62">
        <v>24107</v>
      </c>
      <c r="D10" s="62">
        <v>67051</v>
      </c>
      <c r="E10" s="62">
        <v>1819</v>
      </c>
      <c r="F10" s="62">
        <v>1354</v>
      </c>
      <c r="G10" s="62">
        <v>1618</v>
      </c>
      <c r="H10" s="62">
        <v>1510</v>
      </c>
      <c r="I10" s="62">
        <v>1484</v>
      </c>
      <c r="J10" s="63">
        <v>1198</v>
      </c>
      <c r="K10" s="61"/>
    </row>
    <row r="11" spans="1:23" ht="23.4" customHeight="1">
      <c r="A11" s="58">
        <v>4</v>
      </c>
      <c r="B11" s="99" t="s">
        <v>18</v>
      </c>
      <c r="C11" s="18">
        <v>20219</v>
      </c>
      <c r="D11" s="18">
        <v>40206</v>
      </c>
      <c r="E11" s="18">
        <v>1262</v>
      </c>
      <c r="F11" s="18">
        <v>2274</v>
      </c>
      <c r="G11" s="18">
        <v>1476</v>
      </c>
      <c r="H11" s="18">
        <v>2669</v>
      </c>
      <c r="I11" s="18">
        <v>52</v>
      </c>
      <c r="J11" s="65">
        <v>30</v>
      </c>
      <c r="K11" s="61"/>
    </row>
    <row r="12" spans="1:23" ht="23.4" customHeight="1">
      <c r="A12" s="58">
        <v>5</v>
      </c>
      <c r="B12" s="67" t="s">
        <v>19</v>
      </c>
      <c r="C12" s="18">
        <v>31801</v>
      </c>
      <c r="D12" s="18">
        <v>104574</v>
      </c>
      <c r="E12" s="18">
        <v>9</v>
      </c>
      <c r="F12" s="18">
        <v>11</v>
      </c>
      <c r="G12" s="18">
        <v>330</v>
      </c>
      <c r="H12" s="18">
        <v>11</v>
      </c>
      <c r="I12" s="18">
        <v>214</v>
      </c>
      <c r="J12" s="14">
        <v>172</v>
      </c>
      <c r="K12" s="61"/>
    </row>
    <row r="13" spans="1:23" ht="23.4" customHeight="1">
      <c r="A13" s="58">
        <v>6</v>
      </c>
      <c r="B13" s="67" t="s">
        <v>20</v>
      </c>
      <c r="C13" s="18">
        <v>295</v>
      </c>
      <c r="D13" s="18">
        <v>1306</v>
      </c>
      <c r="E13" s="18">
        <v>0</v>
      </c>
      <c r="F13" s="18">
        <v>0</v>
      </c>
      <c r="G13" s="18">
        <v>102</v>
      </c>
      <c r="H13" s="18">
        <v>66</v>
      </c>
      <c r="I13" s="18">
        <v>19</v>
      </c>
      <c r="J13" s="14">
        <v>2</v>
      </c>
      <c r="K13" s="61"/>
    </row>
    <row r="14" spans="1:23" ht="23.4" customHeight="1">
      <c r="A14" s="58">
        <v>7</v>
      </c>
      <c r="B14" s="67" t="s">
        <v>21</v>
      </c>
      <c r="C14" s="18">
        <v>28780</v>
      </c>
      <c r="D14" s="18">
        <v>115727</v>
      </c>
      <c r="E14" s="18">
        <v>286</v>
      </c>
      <c r="F14" s="18">
        <v>851</v>
      </c>
      <c r="G14" s="18">
        <v>696</v>
      </c>
      <c r="H14" s="18">
        <v>2850</v>
      </c>
      <c r="I14" s="18">
        <v>119</v>
      </c>
      <c r="J14" s="14">
        <v>47</v>
      </c>
      <c r="K14" s="61"/>
    </row>
    <row r="15" spans="1:23" s="15" customFormat="1" ht="23.4" customHeight="1">
      <c r="A15" s="58">
        <v>8</v>
      </c>
      <c r="B15" s="67" t="s">
        <v>22</v>
      </c>
      <c r="C15" s="62">
        <v>11048</v>
      </c>
      <c r="D15" s="62">
        <v>59020</v>
      </c>
      <c r="E15" s="62">
        <v>322</v>
      </c>
      <c r="F15" s="62">
        <v>662</v>
      </c>
      <c r="G15" s="62">
        <v>375</v>
      </c>
      <c r="H15" s="62">
        <v>1975</v>
      </c>
      <c r="I15" s="62">
        <v>2</v>
      </c>
      <c r="J15" s="63">
        <v>1</v>
      </c>
      <c r="K15" s="64"/>
    </row>
    <row r="16" spans="1:23" ht="23.4" customHeight="1">
      <c r="A16" s="58">
        <v>9</v>
      </c>
      <c r="B16" s="67" t="s">
        <v>23</v>
      </c>
      <c r="C16" s="62">
        <v>1235</v>
      </c>
      <c r="D16" s="62">
        <v>3061</v>
      </c>
      <c r="E16" s="62">
        <v>43</v>
      </c>
      <c r="F16" s="62">
        <v>89</v>
      </c>
      <c r="G16" s="62">
        <v>256</v>
      </c>
      <c r="H16" s="62">
        <v>701</v>
      </c>
      <c r="I16" s="62">
        <v>7</v>
      </c>
      <c r="J16" s="63">
        <v>5</v>
      </c>
      <c r="K16" s="61"/>
    </row>
    <row r="17" spans="1:11" ht="23.4" customHeight="1">
      <c r="A17" s="58">
        <v>10</v>
      </c>
      <c r="B17" s="67" t="s">
        <v>24</v>
      </c>
      <c r="C17" s="62">
        <v>3392</v>
      </c>
      <c r="D17" s="62">
        <v>44815</v>
      </c>
      <c r="E17" s="62">
        <v>9</v>
      </c>
      <c r="F17" s="62">
        <v>7</v>
      </c>
      <c r="G17" s="62">
        <v>136</v>
      </c>
      <c r="H17" s="62">
        <v>484</v>
      </c>
      <c r="I17" s="62">
        <v>21</v>
      </c>
      <c r="J17" s="63">
        <v>5</v>
      </c>
      <c r="K17" s="61"/>
    </row>
    <row r="18" spans="1:11" ht="23.4" customHeight="1">
      <c r="A18" s="58">
        <v>11</v>
      </c>
      <c r="B18" s="67" t="s">
        <v>25</v>
      </c>
      <c r="C18" s="18">
        <v>16614</v>
      </c>
      <c r="D18" s="18">
        <v>48648</v>
      </c>
      <c r="E18" s="18">
        <v>273</v>
      </c>
      <c r="F18" s="18">
        <v>416</v>
      </c>
      <c r="G18" s="18">
        <v>176</v>
      </c>
      <c r="H18" s="18">
        <v>434</v>
      </c>
      <c r="I18" s="18">
        <v>121</v>
      </c>
      <c r="J18" s="14">
        <v>201</v>
      </c>
      <c r="K18" s="66"/>
    </row>
    <row r="19" spans="1:11" ht="23.4" customHeight="1" thickBot="1">
      <c r="A19" s="58">
        <v>12</v>
      </c>
      <c r="B19" s="67" t="s">
        <v>26</v>
      </c>
      <c r="C19" s="67">
        <v>39497</v>
      </c>
      <c r="D19" s="67">
        <v>46917</v>
      </c>
      <c r="E19" s="67">
        <v>978</v>
      </c>
      <c r="F19" s="67">
        <v>1477</v>
      </c>
      <c r="G19" s="67">
        <v>299</v>
      </c>
      <c r="H19" s="67">
        <v>1078</v>
      </c>
      <c r="I19" s="67">
        <v>140</v>
      </c>
      <c r="J19" s="63">
        <v>2494</v>
      </c>
      <c r="K19" s="61"/>
    </row>
    <row r="20" spans="1:11" ht="23.4" customHeight="1" thickBot="1">
      <c r="A20" s="68"/>
      <c r="B20" s="69" t="s">
        <v>27</v>
      </c>
      <c r="C20" s="70">
        <f t="shared" ref="C20:J20" si="0">SUM(C8:C19)</f>
        <v>473055</v>
      </c>
      <c r="D20" s="70">
        <f t="shared" si="0"/>
        <v>1319828</v>
      </c>
      <c r="E20" s="70">
        <f t="shared" si="0"/>
        <v>10085</v>
      </c>
      <c r="F20" s="70">
        <f t="shared" si="0"/>
        <v>10155</v>
      </c>
      <c r="G20" s="70">
        <f t="shared" si="0"/>
        <v>7411</v>
      </c>
      <c r="H20" s="70">
        <f t="shared" si="0"/>
        <v>16586</v>
      </c>
      <c r="I20" s="70">
        <f t="shared" si="0"/>
        <v>2443</v>
      </c>
      <c r="J20" s="70">
        <f t="shared" si="0"/>
        <v>4373</v>
      </c>
      <c r="K20" s="61"/>
    </row>
    <row r="21" spans="1:11" ht="23.4" customHeight="1">
      <c r="A21" s="57" t="s">
        <v>28</v>
      </c>
      <c r="B21" s="139" t="s">
        <v>64</v>
      </c>
      <c r="C21" s="139"/>
      <c r="D21" s="139"/>
      <c r="E21" s="139"/>
      <c r="F21" s="139"/>
      <c r="G21" s="139"/>
      <c r="H21" s="139"/>
      <c r="I21" s="139"/>
      <c r="J21" s="140"/>
      <c r="K21" s="61"/>
    </row>
    <row r="22" spans="1:11" ht="23.4" customHeight="1">
      <c r="A22" s="58">
        <v>13</v>
      </c>
      <c r="B22" s="75" t="s">
        <v>30</v>
      </c>
      <c r="C22" s="71">
        <v>15724</v>
      </c>
      <c r="D22" s="71">
        <v>66509</v>
      </c>
      <c r="E22" s="71">
        <v>3</v>
      </c>
      <c r="F22" s="71">
        <v>2</v>
      </c>
      <c r="G22" s="71">
        <v>29</v>
      </c>
      <c r="H22" s="71">
        <v>94</v>
      </c>
      <c r="I22" s="71">
        <v>16</v>
      </c>
      <c r="J22" s="72">
        <v>5</v>
      </c>
      <c r="K22" s="61"/>
    </row>
    <row r="23" spans="1:11" ht="23.4" customHeight="1">
      <c r="A23" s="58">
        <v>14</v>
      </c>
      <c r="B23" s="77" t="s">
        <v>31</v>
      </c>
      <c r="C23" s="73">
        <v>60</v>
      </c>
      <c r="D23" s="73">
        <v>238</v>
      </c>
      <c r="E23" s="73">
        <v>0</v>
      </c>
      <c r="F23" s="73">
        <v>0</v>
      </c>
      <c r="G23" s="73">
        <v>29</v>
      </c>
      <c r="H23" s="73">
        <v>151</v>
      </c>
      <c r="I23" s="73">
        <v>2</v>
      </c>
      <c r="J23" s="74">
        <v>2</v>
      </c>
      <c r="K23" s="61"/>
    </row>
    <row r="24" spans="1:11" ht="23.4" customHeight="1">
      <c r="A24" s="58">
        <v>15</v>
      </c>
      <c r="B24" s="77" t="s">
        <v>32</v>
      </c>
      <c r="C24" s="73">
        <v>54510</v>
      </c>
      <c r="D24" s="73">
        <v>95724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4">
        <v>0</v>
      </c>
      <c r="K24" s="61"/>
    </row>
    <row r="25" spans="1:11" ht="23.4" customHeight="1">
      <c r="A25" s="58">
        <v>16</v>
      </c>
      <c r="B25" s="77" t="s">
        <v>33</v>
      </c>
      <c r="C25" s="13">
        <v>11776</v>
      </c>
      <c r="D25" s="13">
        <v>22078</v>
      </c>
      <c r="E25" s="13">
        <v>0</v>
      </c>
      <c r="F25" s="13">
        <v>0</v>
      </c>
      <c r="G25" s="13">
        <v>0</v>
      </c>
      <c r="H25" s="13">
        <v>0</v>
      </c>
      <c r="I25" s="13">
        <v>10</v>
      </c>
      <c r="J25" s="14">
        <v>1</v>
      </c>
      <c r="K25" s="61"/>
    </row>
    <row r="26" spans="1:11" ht="23.4" customHeight="1">
      <c r="A26" s="58">
        <v>17</v>
      </c>
      <c r="B26" s="77" t="s">
        <v>34</v>
      </c>
      <c r="C26" s="18">
        <v>1638</v>
      </c>
      <c r="D26" s="18">
        <v>22737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4">
        <v>0</v>
      </c>
      <c r="K26" s="61"/>
    </row>
    <row r="27" spans="1:11" s="15" customFormat="1" ht="23.4" customHeight="1">
      <c r="A27" s="58">
        <v>18</v>
      </c>
      <c r="B27" s="77" t="s">
        <v>35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4">
        <v>0</v>
      </c>
      <c r="K27" s="64"/>
    </row>
    <row r="28" spans="1:11" ht="23.4" customHeight="1">
      <c r="A28" s="58">
        <v>19</v>
      </c>
      <c r="B28" s="75" t="s">
        <v>36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8">
        <v>0</v>
      </c>
      <c r="K28" s="61"/>
    </row>
    <row r="29" spans="1:11" ht="23.4" customHeight="1">
      <c r="A29" s="58">
        <v>20</v>
      </c>
      <c r="B29" s="75" t="s">
        <v>37</v>
      </c>
      <c r="C29" s="27">
        <v>3692</v>
      </c>
      <c r="D29" s="27">
        <v>67740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8">
        <v>0</v>
      </c>
      <c r="K29" s="61"/>
    </row>
    <row r="30" spans="1:11" ht="23.4" customHeight="1">
      <c r="A30" s="58">
        <v>21</v>
      </c>
      <c r="B30" s="75" t="s">
        <v>38</v>
      </c>
      <c r="C30" s="27">
        <v>28016</v>
      </c>
      <c r="D30" s="27">
        <v>143515</v>
      </c>
      <c r="E30" s="27">
        <v>8</v>
      </c>
      <c r="F30" s="27">
        <v>582</v>
      </c>
      <c r="G30" s="27">
        <v>0</v>
      </c>
      <c r="H30" s="27">
        <v>0</v>
      </c>
      <c r="I30" s="27">
        <v>0</v>
      </c>
      <c r="J30" s="28">
        <v>0</v>
      </c>
      <c r="K30" s="61"/>
    </row>
    <row r="31" spans="1:11" ht="23.4" customHeight="1">
      <c r="A31" s="58">
        <v>22</v>
      </c>
      <c r="B31" s="75" t="s">
        <v>39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76">
        <v>0</v>
      </c>
      <c r="K31" s="61"/>
    </row>
    <row r="32" spans="1:11" ht="23.4" customHeight="1">
      <c r="A32" s="58">
        <v>23</v>
      </c>
      <c r="B32" s="77" t="s">
        <v>40</v>
      </c>
      <c r="C32" s="18">
        <v>3916</v>
      </c>
      <c r="D32" s="18">
        <v>11959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65">
        <v>0</v>
      </c>
      <c r="K32" s="61"/>
    </row>
    <row r="33" spans="1:11" ht="23.4" customHeight="1">
      <c r="A33" s="58">
        <v>24</v>
      </c>
      <c r="B33" s="77" t="s">
        <v>41</v>
      </c>
      <c r="C33" s="18">
        <v>2695</v>
      </c>
      <c r="D33" s="18">
        <v>14521</v>
      </c>
      <c r="E33" s="18">
        <v>19</v>
      </c>
      <c r="F33" s="18">
        <v>11</v>
      </c>
      <c r="G33" s="18">
        <v>0</v>
      </c>
      <c r="H33" s="18">
        <v>0</v>
      </c>
      <c r="I33" s="18">
        <v>0</v>
      </c>
      <c r="J33" s="65">
        <v>0</v>
      </c>
      <c r="K33" s="61"/>
    </row>
    <row r="34" spans="1:11" ht="23.4" customHeight="1">
      <c r="A34" s="58">
        <v>25</v>
      </c>
      <c r="B34" s="75" t="s">
        <v>42</v>
      </c>
      <c r="C34" s="27">
        <v>3396</v>
      </c>
      <c r="D34" s="27">
        <v>1001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76">
        <v>0</v>
      </c>
      <c r="K34" s="61"/>
    </row>
    <row r="35" spans="1:11" ht="23.4" customHeight="1" thickBot="1">
      <c r="A35" s="58">
        <v>26</v>
      </c>
      <c r="B35" s="77" t="s">
        <v>43</v>
      </c>
      <c r="C35" s="18">
        <v>7109</v>
      </c>
      <c r="D35" s="18">
        <v>2747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65">
        <v>0</v>
      </c>
      <c r="K35" s="61"/>
    </row>
    <row r="36" spans="1:11" ht="23.4" customHeight="1" thickBot="1">
      <c r="A36" s="68"/>
      <c r="B36" s="69" t="s">
        <v>27</v>
      </c>
      <c r="C36" s="70">
        <f>SUM(C22:C35)</f>
        <v>132532</v>
      </c>
      <c r="D36" s="70">
        <f>SUM(D22:D35)</f>
        <v>448769</v>
      </c>
      <c r="E36" s="70">
        <f t="shared" ref="E36:J36" si="1">SUM(E22:E35)</f>
        <v>30</v>
      </c>
      <c r="F36" s="70">
        <f t="shared" si="1"/>
        <v>595</v>
      </c>
      <c r="G36" s="70">
        <f t="shared" si="1"/>
        <v>58</v>
      </c>
      <c r="H36" s="70">
        <f t="shared" si="1"/>
        <v>245</v>
      </c>
      <c r="I36" s="70">
        <f t="shared" si="1"/>
        <v>28</v>
      </c>
      <c r="J36" s="70">
        <f t="shared" si="1"/>
        <v>8</v>
      </c>
      <c r="K36" s="61"/>
    </row>
    <row r="37" spans="1:11" ht="23.4" customHeight="1">
      <c r="A37" s="57" t="s">
        <v>44</v>
      </c>
      <c r="B37" s="139" t="s">
        <v>45</v>
      </c>
      <c r="C37" s="139"/>
      <c r="D37" s="139"/>
      <c r="E37" s="139"/>
      <c r="F37" s="139"/>
      <c r="G37" s="139"/>
      <c r="H37" s="139"/>
      <c r="I37" s="139"/>
      <c r="J37" s="140"/>
      <c r="K37" s="61"/>
    </row>
    <row r="38" spans="1:11" ht="23.4" customHeight="1" thickBot="1">
      <c r="A38" s="58">
        <v>27</v>
      </c>
      <c r="B38" s="21" t="s">
        <v>46</v>
      </c>
      <c r="C38" s="67">
        <v>72353</v>
      </c>
      <c r="D38" s="67">
        <v>309858.59000000003</v>
      </c>
      <c r="E38" s="67">
        <v>22241</v>
      </c>
      <c r="F38" s="62">
        <v>10151.19</v>
      </c>
      <c r="G38" s="62">
        <v>361</v>
      </c>
      <c r="H38" s="62">
        <v>499.15000000000003</v>
      </c>
      <c r="I38" s="67">
        <v>0</v>
      </c>
      <c r="J38" s="101">
        <v>0</v>
      </c>
      <c r="K38" s="61"/>
    </row>
    <row r="39" spans="1:11" ht="23.4" customHeight="1" thickBot="1">
      <c r="A39" s="78"/>
      <c r="B39" s="69" t="s">
        <v>27</v>
      </c>
      <c r="C39" s="70">
        <f t="shared" ref="C39:J39" si="2">SUM(C38:C38)</f>
        <v>72353</v>
      </c>
      <c r="D39" s="70">
        <f t="shared" si="2"/>
        <v>309858.59000000003</v>
      </c>
      <c r="E39" s="70">
        <f t="shared" si="2"/>
        <v>22241</v>
      </c>
      <c r="F39" s="70">
        <f t="shared" si="2"/>
        <v>10151.19</v>
      </c>
      <c r="G39" s="70">
        <f t="shared" si="2"/>
        <v>361</v>
      </c>
      <c r="H39" s="70">
        <f t="shared" si="2"/>
        <v>499.15000000000003</v>
      </c>
      <c r="I39" s="70">
        <f t="shared" si="2"/>
        <v>0</v>
      </c>
      <c r="J39" s="79">
        <f t="shared" si="2"/>
        <v>0</v>
      </c>
      <c r="K39" s="61"/>
    </row>
    <row r="40" spans="1:11" ht="23.4" customHeight="1">
      <c r="A40" s="57" t="s">
        <v>47</v>
      </c>
      <c r="B40" s="139" t="s">
        <v>48</v>
      </c>
      <c r="C40" s="139"/>
      <c r="D40" s="139"/>
      <c r="E40" s="139"/>
      <c r="F40" s="139"/>
      <c r="G40" s="139"/>
      <c r="H40" s="139"/>
      <c r="I40" s="139"/>
      <c r="J40" s="140"/>
      <c r="K40" s="61"/>
    </row>
    <row r="41" spans="1:11" ht="23.4" customHeight="1" thickBot="1">
      <c r="A41" s="80">
        <v>28</v>
      </c>
      <c r="B41" s="100" t="s">
        <v>49</v>
      </c>
      <c r="C41" s="81">
        <v>547537</v>
      </c>
      <c r="D41" s="81">
        <v>391149</v>
      </c>
      <c r="E41" s="81">
        <v>21011</v>
      </c>
      <c r="F41" s="81">
        <v>2557</v>
      </c>
      <c r="G41" s="81">
        <v>0</v>
      </c>
      <c r="H41" s="81">
        <v>0</v>
      </c>
      <c r="I41" s="81">
        <v>0</v>
      </c>
      <c r="J41" s="82">
        <v>0</v>
      </c>
      <c r="K41" s="61"/>
    </row>
    <row r="42" spans="1:11" ht="23.4" customHeight="1" thickBot="1">
      <c r="A42" s="68"/>
      <c r="B42" s="69" t="s">
        <v>27</v>
      </c>
      <c r="C42" s="70">
        <f>SUM(C41)</f>
        <v>547537</v>
      </c>
      <c r="D42" s="70">
        <f t="shared" ref="D42:J42" si="3">SUM(D41)</f>
        <v>391149</v>
      </c>
      <c r="E42" s="70">
        <f t="shared" si="3"/>
        <v>21011</v>
      </c>
      <c r="F42" s="70">
        <f t="shared" si="3"/>
        <v>2557</v>
      </c>
      <c r="G42" s="70">
        <f t="shared" si="3"/>
        <v>0</v>
      </c>
      <c r="H42" s="70">
        <f t="shared" si="3"/>
        <v>0</v>
      </c>
      <c r="I42" s="70">
        <f t="shared" si="3"/>
        <v>0</v>
      </c>
      <c r="J42" s="70">
        <f t="shared" si="3"/>
        <v>0</v>
      </c>
      <c r="K42" s="61"/>
    </row>
    <row r="43" spans="1:11" ht="23.4" customHeight="1" thickBot="1">
      <c r="A43" s="83"/>
      <c r="B43" s="136" t="s">
        <v>50</v>
      </c>
      <c r="C43" s="136"/>
      <c r="D43" s="136"/>
      <c r="E43" s="136"/>
      <c r="F43" s="136"/>
      <c r="G43" s="136"/>
      <c r="H43" s="136"/>
      <c r="I43" s="136"/>
      <c r="J43" s="137"/>
      <c r="K43" s="61"/>
    </row>
    <row r="44" spans="1:11" ht="23.4" customHeight="1" thickBot="1">
      <c r="A44" s="68"/>
      <c r="B44" s="69" t="s">
        <v>51</v>
      </c>
      <c r="C44" s="84">
        <f t="shared" ref="C44:J44" si="4">SUM(C20+C36)</f>
        <v>605587</v>
      </c>
      <c r="D44" s="84">
        <f t="shared" si="4"/>
        <v>1768597</v>
      </c>
      <c r="E44" s="84">
        <f t="shared" si="4"/>
        <v>10115</v>
      </c>
      <c r="F44" s="84">
        <f t="shared" si="4"/>
        <v>10750</v>
      </c>
      <c r="G44" s="84">
        <f t="shared" si="4"/>
        <v>7469</v>
      </c>
      <c r="H44" s="84">
        <f t="shared" si="4"/>
        <v>16831</v>
      </c>
      <c r="I44" s="84">
        <f t="shared" si="4"/>
        <v>2471</v>
      </c>
      <c r="J44" s="85">
        <f t="shared" si="4"/>
        <v>4381</v>
      </c>
      <c r="K44" s="61"/>
    </row>
    <row r="45" spans="1:11" ht="23.4" customHeight="1" thickBot="1">
      <c r="A45" s="83"/>
      <c r="B45" s="86" t="s">
        <v>52</v>
      </c>
      <c r="C45" s="87">
        <f t="shared" ref="C45:J45" si="5">SUM(C39)</f>
        <v>72353</v>
      </c>
      <c r="D45" s="87">
        <f t="shared" si="5"/>
        <v>309858.59000000003</v>
      </c>
      <c r="E45" s="87">
        <f t="shared" si="5"/>
        <v>22241</v>
      </c>
      <c r="F45" s="87">
        <f t="shared" si="5"/>
        <v>10151.19</v>
      </c>
      <c r="G45" s="87">
        <f t="shared" si="5"/>
        <v>361</v>
      </c>
      <c r="H45" s="87">
        <f t="shared" si="5"/>
        <v>499.15000000000003</v>
      </c>
      <c r="I45" s="87">
        <f t="shared" si="5"/>
        <v>0</v>
      </c>
      <c r="J45" s="88">
        <f t="shared" si="5"/>
        <v>0</v>
      </c>
      <c r="K45" s="61"/>
    </row>
    <row r="46" spans="1:11" ht="23.4" customHeight="1" thickBot="1">
      <c r="A46" s="68"/>
      <c r="B46" s="69" t="s">
        <v>53</v>
      </c>
      <c r="C46" s="84">
        <f t="shared" ref="C46:J46" si="6">SUM(C44:C45)</f>
        <v>677940</v>
      </c>
      <c r="D46" s="84">
        <f t="shared" si="6"/>
        <v>2078455.59</v>
      </c>
      <c r="E46" s="84">
        <f t="shared" si="6"/>
        <v>32356</v>
      </c>
      <c r="F46" s="84">
        <f t="shared" si="6"/>
        <v>20901.190000000002</v>
      </c>
      <c r="G46" s="84">
        <f t="shared" si="6"/>
        <v>7830</v>
      </c>
      <c r="H46" s="84">
        <f t="shared" si="6"/>
        <v>17330.150000000001</v>
      </c>
      <c r="I46" s="84">
        <f t="shared" si="6"/>
        <v>2471</v>
      </c>
      <c r="J46" s="85">
        <f t="shared" si="6"/>
        <v>4381</v>
      </c>
      <c r="K46" s="61"/>
    </row>
    <row r="47" spans="1:11" ht="23.4" customHeight="1" thickBot="1">
      <c r="A47" s="83"/>
      <c r="B47" s="136" t="s">
        <v>54</v>
      </c>
      <c r="C47" s="136"/>
      <c r="D47" s="136"/>
      <c r="E47" s="136"/>
      <c r="F47" s="136"/>
      <c r="G47" s="136"/>
      <c r="H47" s="136"/>
      <c r="I47" s="136"/>
      <c r="J47" s="137"/>
      <c r="K47" s="61"/>
    </row>
    <row r="48" spans="1:11" ht="23.4" customHeight="1" thickBot="1">
      <c r="A48" s="68"/>
      <c r="B48" s="69" t="s">
        <v>55</v>
      </c>
      <c r="C48" s="84">
        <f>SUM(C42+C46)</f>
        <v>1225477</v>
      </c>
      <c r="D48" s="84">
        <f t="shared" ref="D48:J48" si="7">SUM(D42+D46)</f>
        <v>2469604.59</v>
      </c>
      <c r="E48" s="84">
        <f t="shared" si="7"/>
        <v>53367</v>
      </c>
      <c r="F48" s="84">
        <f t="shared" si="7"/>
        <v>23458.190000000002</v>
      </c>
      <c r="G48" s="84">
        <f t="shared" si="7"/>
        <v>7830</v>
      </c>
      <c r="H48" s="84">
        <f t="shared" si="7"/>
        <v>17330.150000000001</v>
      </c>
      <c r="I48" s="84">
        <f t="shared" si="7"/>
        <v>2471</v>
      </c>
      <c r="J48" s="85">
        <f t="shared" si="7"/>
        <v>4381</v>
      </c>
      <c r="K48" s="61"/>
    </row>
    <row r="49" spans="1:11" ht="30" customHeight="1">
      <c r="A49" s="89"/>
      <c r="B49" s="90"/>
      <c r="C49" s="90"/>
      <c r="D49" s="90"/>
      <c r="E49" s="90"/>
      <c r="F49" s="90"/>
      <c r="G49" s="91"/>
      <c r="H49" s="91"/>
      <c r="I49" s="92" t="s">
        <v>56</v>
      </c>
      <c r="J49" s="91"/>
      <c r="K49" s="61"/>
    </row>
    <row r="50" spans="1:11">
      <c r="A50" s="93"/>
      <c r="B50" s="94"/>
      <c r="C50" s="94"/>
      <c r="D50" s="94"/>
      <c r="E50" s="94"/>
      <c r="F50" s="94"/>
      <c r="G50" s="94"/>
      <c r="H50" s="94"/>
      <c r="I50" s="94"/>
      <c r="J50" s="94"/>
    </row>
    <row r="51" spans="1:11">
      <c r="A51" s="138"/>
      <c r="B51" s="138"/>
      <c r="C51" s="138"/>
      <c r="D51" s="138"/>
      <c r="E51" s="138"/>
      <c r="F51" s="138"/>
      <c r="G51" s="138"/>
      <c r="H51" s="138"/>
      <c r="I51" s="95"/>
      <c r="J51" s="95"/>
    </row>
  </sheetData>
  <mergeCells count="16">
    <mergeCell ref="B47:J47"/>
    <mergeCell ref="A51:H51"/>
    <mergeCell ref="B7:J7"/>
    <mergeCell ref="M8:W8"/>
    <mergeCell ref="B21:J21"/>
    <mergeCell ref="B37:J37"/>
    <mergeCell ref="B40:J40"/>
    <mergeCell ref="B43:J43"/>
    <mergeCell ref="A1:J1"/>
    <mergeCell ref="A2:J2"/>
    <mergeCell ref="A3:J3"/>
    <mergeCell ref="C4:J4"/>
    <mergeCell ref="C5:D5"/>
    <mergeCell ref="E5:F5"/>
    <mergeCell ref="G5:H5"/>
    <mergeCell ref="I5:J5"/>
  </mergeCells>
  <printOptions horizontalCentered="1"/>
  <pageMargins left="0.36" right="0.21" top="0.9" bottom="0.24" header="0.25" footer="0.26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WS1</vt:lpstr>
      <vt:lpstr>WS2</vt:lpstr>
      <vt:lpstr>'WS1'!Print_Area</vt:lpstr>
      <vt:lpstr>'WS2'!Print_Area</vt:lpstr>
      <vt:lpstr>'WS1'!REP1C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2021-03-15T13:30:11Z</cp:lastPrinted>
  <dcterms:created xsi:type="dcterms:W3CDTF">2021-02-05T12:52:16Z</dcterms:created>
  <dcterms:modified xsi:type="dcterms:W3CDTF">2021-03-15T13:32:29Z</dcterms:modified>
</cp:coreProperties>
</file>